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360" yWindow="285" windowWidth="12120" windowHeight="7965" tabRatio="689"/>
  </bookViews>
  <sheets>
    <sheet name="勞健保保費對照表 (本國人)" sheetId="1" r:id="rId1"/>
    <sheet name="健保雇主" sheetId="7" r:id="rId2"/>
    <sheet name="健保工會" sheetId="8" r:id="rId3"/>
    <sheet name="健保地區人口" sheetId="10" r:id="rId4"/>
    <sheet name="勞保雇主" sheetId="12" r:id="rId5"/>
    <sheet name="勞保工會" sheetId="11" r:id="rId6"/>
    <sheet name="職災費率" sheetId="6" r:id="rId7"/>
  </sheets>
  <definedNames>
    <definedName name="_xlnm.Print_Titles" localSheetId="0">'勞健保保費對照表 (本國人)'!$1:$1</definedName>
  </definedNames>
  <calcPr calcId="162912"/>
</workbook>
</file>

<file path=xl/calcChain.xml><?xml version="1.0" encoding="utf-8"?>
<calcChain xmlns="http://schemas.openxmlformats.org/spreadsheetml/2006/main">
  <c r="F46" i="1" l="1"/>
  <c r="F47" i="1"/>
  <c r="F48" i="1"/>
  <c r="F49" i="1"/>
  <c r="F50" i="1"/>
  <c r="F51" i="1"/>
  <c r="F52" i="1"/>
  <c r="F53" i="1"/>
  <c r="F54" i="1"/>
  <c r="F55" i="1"/>
  <c r="F33" i="1"/>
  <c r="F34" i="1"/>
  <c r="F35" i="1"/>
  <c r="F36" i="1"/>
  <c r="F37" i="1"/>
  <c r="F38" i="1"/>
  <c r="F39" i="1"/>
  <c r="F40" i="1"/>
  <c r="F41" i="1"/>
  <c r="F42" i="1"/>
  <c r="F43" i="1"/>
  <c r="F44" i="1"/>
  <c r="F45" i="1"/>
  <c r="F15" i="1"/>
  <c r="F16" i="1"/>
  <c r="F17" i="1"/>
  <c r="F18" i="1"/>
  <c r="F19" i="1"/>
  <c r="F20" i="1"/>
  <c r="F21" i="1"/>
  <c r="F22" i="1"/>
  <c r="F23" i="1"/>
  <c r="F24" i="1"/>
  <c r="F25" i="1"/>
  <c r="F26" i="1"/>
  <c r="F27" i="1"/>
  <c r="F28" i="1"/>
  <c r="F29" i="1"/>
  <c r="F30" i="1"/>
  <c r="F31" i="1"/>
  <c r="F32" i="1"/>
  <c r="F5" i="1"/>
  <c r="F6" i="1"/>
  <c r="F7" i="1"/>
  <c r="F8" i="1"/>
  <c r="F9" i="1"/>
  <c r="F10" i="1"/>
  <c r="F11" i="1"/>
  <c r="F12" i="1"/>
  <c r="F13" i="1"/>
  <c r="F14" i="1"/>
  <c r="F4" i="1"/>
  <c r="AA69" i="12"/>
  <c r="Z69" i="12"/>
  <c r="Y69" i="12"/>
  <c r="X69" i="12"/>
  <c r="W69" i="12"/>
  <c r="V69" i="12"/>
  <c r="U69" i="12"/>
  <c r="T69" i="12"/>
  <c r="S69" i="12"/>
  <c r="R69" i="12"/>
  <c r="Q69" i="12"/>
  <c r="P69" i="12"/>
  <c r="O69" i="12"/>
  <c r="N69" i="12"/>
  <c r="M69" i="12"/>
  <c r="L69" i="12"/>
  <c r="K69" i="12"/>
  <c r="J69" i="12"/>
  <c r="I69" i="12"/>
  <c r="H69" i="12"/>
  <c r="G69" i="12"/>
  <c r="F69" i="12"/>
  <c r="E69" i="12"/>
  <c r="D69" i="12"/>
  <c r="C69" i="12"/>
  <c r="B69" i="12"/>
  <c r="AA68" i="12"/>
  <c r="Z68" i="12"/>
  <c r="Y68" i="12"/>
  <c r="X68" i="12"/>
  <c r="W68" i="12"/>
  <c r="V68" i="12"/>
  <c r="U68" i="12"/>
  <c r="T68" i="12"/>
  <c r="S68" i="12"/>
  <c r="R68" i="12"/>
  <c r="Q68" i="12"/>
  <c r="P68" i="12"/>
  <c r="O68" i="12"/>
  <c r="N68" i="12"/>
  <c r="M68" i="12"/>
  <c r="L68" i="12"/>
  <c r="K68" i="12"/>
  <c r="J68" i="12"/>
  <c r="I68" i="12"/>
  <c r="H68" i="12"/>
  <c r="G68" i="12"/>
  <c r="F68" i="12"/>
  <c r="E68" i="12"/>
  <c r="D68" i="12"/>
  <c r="C68" i="12"/>
  <c r="B68" i="12"/>
  <c r="AA67" i="12"/>
  <c r="Z67" i="12"/>
  <c r="Y67" i="12"/>
  <c r="X67" i="12"/>
  <c r="W67" i="12"/>
  <c r="V67" i="12"/>
  <c r="U67" i="12"/>
  <c r="T67" i="12"/>
  <c r="S67" i="12"/>
  <c r="R67" i="12"/>
  <c r="Q67" i="12"/>
  <c r="P67" i="12"/>
  <c r="O67" i="12"/>
  <c r="N67" i="12"/>
  <c r="M67" i="12"/>
  <c r="L67" i="12"/>
  <c r="K67" i="12"/>
  <c r="J67" i="12"/>
  <c r="I67" i="12"/>
  <c r="H67" i="12"/>
  <c r="G67" i="12"/>
  <c r="F67" i="12"/>
  <c r="E67" i="12"/>
  <c r="D67" i="12"/>
  <c r="C67" i="12"/>
  <c r="B67" i="12"/>
  <c r="AA66" i="12"/>
  <c r="Z66" i="12"/>
  <c r="Y66" i="12"/>
  <c r="X66" i="12"/>
  <c r="W66" i="12"/>
  <c r="V66" i="12"/>
  <c r="U66" i="12"/>
  <c r="T66" i="12"/>
  <c r="S66" i="12"/>
  <c r="R66" i="12"/>
  <c r="Q66" i="12"/>
  <c r="P66" i="12"/>
  <c r="O66" i="12"/>
  <c r="N66" i="12"/>
  <c r="M66" i="12"/>
  <c r="L66" i="12"/>
  <c r="K66" i="12"/>
  <c r="J66" i="12"/>
  <c r="I66" i="12"/>
  <c r="H66" i="12"/>
  <c r="G66" i="12"/>
  <c r="F66" i="12"/>
  <c r="E66" i="12"/>
  <c r="D66" i="12"/>
  <c r="C66" i="12"/>
  <c r="B66" i="12"/>
  <c r="AA65" i="12"/>
  <c r="Z65" i="12"/>
  <c r="Y65" i="12"/>
  <c r="X65" i="12"/>
  <c r="W65" i="12"/>
  <c r="V65" i="12"/>
  <c r="U65" i="12"/>
  <c r="T65" i="12"/>
  <c r="S65" i="12"/>
  <c r="R65" i="12"/>
  <c r="Q65" i="12"/>
  <c r="P65" i="12"/>
  <c r="O65" i="12"/>
  <c r="N65" i="12"/>
  <c r="M65" i="12"/>
  <c r="L65" i="12"/>
  <c r="K65" i="12"/>
  <c r="J65" i="12"/>
  <c r="I65" i="12"/>
  <c r="H65" i="12"/>
  <c r="G65" i="12"/>
  <c r="F65" i="12"/>
  <c r="E65" i="12"/>
  <c r="D65" i="12"/>
  <c r="C65" i="12"/>
  <c r="B65" i="12"/>
  <c r="AA64" i="12"/>
  <c r="Z64" i="12"/>
  <c r="Y64" i="12"/>
  <c r="X64" i="12"/>
  <c r="W64" i="12"/>
  <c r="V64" i="12"/>
  <c r="U64" i="12"/>
  <c r="T64" i="12"/>
  <c r="S64" i="12"/>
  <c r="R64" i="12"/>
  <c r="Q64" i="12"/>
  <c r="P64" i="12"/>
  <c r="O64" i="12"/>
  <c r="N64" i="12"/>
  <c r="M64" i="12"/>
  <c r="L64" i="12"/>
  <c r="K64" i="12"/>
  <c r="J64" i="12"/>
  <c r="I64" i="12"/>
  <c r="H64" i="12"/>
  <c r="G64" i="12"/>
  <c r="F64" i="12"/>
  <c r="E64" i="12"/>
  <c r="D64" i="12"/>
  <c r="C64" i="12"/>
  <c r="B64" i="12"/>
  <c r="AA63" i="12"/>
  <c r="Z63" i="12"/>
  <c r="Y63" i="12"/>
  <c r="X63" i="12"/>
  <c r="W63" i="12"/>
  <c r="V63" i="12"/>
  <c r="U63" i="12"/>
  <c r="T63" i="12"/>
  <c r="S63" i="12"/>
  <c r="R63" i="12"/>
  <c r="Q63" i="12"/>
  <c r="P63" i="12"/>
  <c r="O63" i="12"/>
  <c r="N63" i="12"/>
  <c r="M63" i="12"/>
  <c r="L63" i="12"/>
  <c r="K63" i="12"/>
  <c r="J63" i="12"/>
  <c r="I63" i="12"/>
  <c r="H63" i="12"/>
  <c r="G63" i="12"/>
  <c r="F63" i="12"/>
  <c r="E63" i="12"/>
  <c r="D63" i="12"/>
  <c r="C63" i="12"/>
  <c r="B63" i="12"/>
  <c r="AA62" i="12"/>
  <c r="Z62" i="12"/>
  <c r="Y62" i="12"/>
  <c r="X62" i="12"/>
  <c r="W62" i="12"/>
  <c r="V62" i="12"/>
  <c r="U62" i="12"/>
  <c r="T62" i="12"/>
  <c r="S62" i="12"/>
  <c r="R62" i="12"/>
  <c r="Q62" i="12"/>
  <c r="P62" i="12"/>
  <c r="O62" i="12"/>
  <c r="N62" i="12"/>
  <c r="M62" i="12"/>
  <c r="L62" i="12"/>
  <c r="K62" i="12"/>
  <c r="J62" i="12"/>
  <c r="I62" i="12"/>
  <c r="H62" i="12"/>
  <c r="G62" i="12"/>
  <c r="F62" i="12"/>
  <c r="E62" i="12"/>
  <c r="D62" i="12"/>
  <c r="C62" i="12"/>
  <c r="B62" i="12"/>
  <c r="AA61" i="12"/>
  <c r="Z61" i="12"/>
  <c r="Y61" i="12"/>
  <c r="X61" i="12"/>
  <c r="W61" i="12"/>
  <c r="V61" i="12"/>
  <c r="U61" i="12"/>
  <c r="T61" i="12"/>
  <c r="S61" i="12"/>
  <c r="R61" i="12"/>
  <c r="Q61" i="12"/>
  <c r="P61" i="12"/>
  <c r="O61" i="12"/>
  <c r="N61" i="12"/>
  <c r="M61" i="12"/>
  <c r="L61" i="12"/>
  <c r="K61" i="12"/>
  <c r="J61" i="12"/>
  <c r="I61" i="12"/>
  <c r="H61" i="12"/>
  <c r="G61" i="12"/>
  <c r="F61" i="12"/>
  <c r="E61" i="12"/>
  <c r="D61" i="12"/>
  <c r="C61" i="12"/>
  <c r="B61" i="12"/>
  <c r="AA60" i="12"/>
  <c r="Z60" i="12"/>
  <c r="Y60" i="12"/>
  <c r="X60" i="12"/>
  <c r="W60" i="12"/>
  <c r="V60" i="12"/>
  <c r="U60" i="12"/>
  <c r="T60" i="12"/>
  <c r="S60" i="12"/>
  <c r="R60" i="12"/>
  <c r="Q60" i="12"/>
  <c r="P60" i="12"/>
  <c r="O60" i="12"/>
  <c r="N60" i="12"/>
  <c r="M60" i="12"/>
  <c r="L60" i="12"/>
  <c r="K60" i="12"/>
  <c r="J60" i="12"/>
  <c r="I60" i="12"/>
  <c r="H60" i="12"/>
  <c r="G60" i="12"/>
  <c r="F60" i="12"/>
  <c r="E60" i="12"/>
  <c r="D60" i="12"/>
  <c r="C60" i="12"/>
  <c r="B60" i="12"/>
  <c r="AA59" i="12"/>
  <c r="Z59" i="12"/>
  <c r="Y59" i="12"/>
  <c r="X59" i="12"/>
  <c r="W59" i="12"/>
  <c r="V59" i="12"/>
  <c r="U59" i="12"/>
  <c r="T59" i="12"/>
  <c r="S59" i="12"/>
  <c r="R59" i="12"/>
  <c r="Q59" i="12"/>
  <c r="P59" i="12"/>
  <c r="O59" i="12"/>
  <c r="N59" i="12"/>
  <c r="M59" i="12"/>
  <c r="L59" i="12"/>
  <c r="K59" i="12"/>
  <c r="J59" i="12"/>
  <c r="I59" i="12"/>
  <c r="H59" i="12"/>
  <c r="G59" i="12"/>
  <c r="F59" i="12"/>
  <c r="E59" i="12"/>
  <c r="D59" i="12"/>
  <c r="C59" i="12"/>
  <c r="B59" i="12"/>
  <c r="AA58" i="12"/>
  <c r="Z58" i="12"/>
  <c r="Y58" i="12"/>
  <c r="X58" i="12"/>
  <c r="W58" i="12"/>
  <c r="V58" i="12"/>
  <c r="U58" i="12"/>
  <c r="T58" i="12"/>
  <c r="S58" i="12"/>
  <c r="R58" i="12"/>
  <c r="Q58" i="12"/>
  <c r="P58" i="12"/>
  <c r="O58" i="12"/>
  <c r="N58" i="12"/>
  <c r="M58" i="12"/>
  <c r="L58" i="12"/>
  <c r="K58" i="12"/>
  <c r="J58" i="12"/>
  <c r="I58" i="12"/>
  <c r="H58" i="12"/>
  <c r="G58" i="12"/>
  <c r="F58" i="12"/>
  <c r="E58" i="12"/>
  <c r="D58" i="12"/>
  <c r="C58" i="12"/>
  <c r="B58" i="12"/>
  <c r="AA57" i="12"/>
  <c r="Z57" i="12"/>
  <c r="Y57" i="12"/>
  <c r="X57" i="12"/>
  <c r="W57" i="12"/>
  <c r="V57" i="12"/>
  <c r="U57" i="12"/>
  <c r="T57" i="12"/>
  <c r="S57" i="12"/>
  <c r="R57" i="12"/>
  <c r="Q57" i="12"/>
  <c r="P57" i="12"/>
  <c r="O57" i="12"/>
  <c r="N57" i="12"/>
  <c r="M57" i="12"/>
  <c r="L57" i="12"/>
  <c r="K57" i="12"/>
  <c r="J57" i="12"/>
  <c r="I57" i="12"/>
  <c r="H57" i="12"/>
  <c r="G57" i="12"/>
  <c r="F57" i="12"/>
  <c r="E57" i="12"/>
  <c r="D57" i="12"/>
  <c r="C57" i="12"/>
  <c r="B57" i="12"/>
  <c r="AA56" i="12"/>
  <c r="Z56" i="12"/>
  <c r="Y56" i="12"/>
  <c r="X56" i="12"/>
  <c r="W56" i="12"/>
  <c r="V56" i="12"/>
  <c r="U56" i="12"/>
  <c r="T56" i="12"/>
  <c r="S56" i="12"/>
  <c r="R56" i="12"/>
  <c r="Q56" i="12"/>
  <c r="P56" i="12"/>
  <c r="O56" i="12"/>
  <c r="N56" i="12"/>
  <c r="M56" i="12"/>
  <c r="L56" i="12"/>
  <c r="K56" i="12"/>
  <c r="J56" i="12"/>
  <c r="I56" i="12"/>
  <c r="H56" i="12"/>
  <c r="G56" i="12"/>
  <c r="F56" i="12"/>
  <c r="E56" i="12"/>
  <c r="D56" i="12"/>
  <c r="C56" i="12"/>
  <c r="B56" i="12"/>
  <c r="AA55" i="12"/>
  <c r="Z55" i="12"/>
  <c r="Y55" i="12"/>
  <c r="X55" i="12"/>
  <c r="W55" i="12"/>
  <c r="V55" i="12"/>
  <c r="U55" i="12"/>
  <c r="T55" i="12"/>
  <c r="S55" i="12"/>
  <c r="R55" i="12"/>
  <c r="Q55" i="12"/>
  <c r="P55" i="12"/>
  <c r="O55" i="12"/>
  <c r="N55" i="12"/>
  <c r="M55" i="12"/>
  <c r="L55" i="12"/>
  <c r="K55" i="12"/>
  <c r="J55" i="12"/>
  <c r="I55" i="12"/>
  <c r="H55" i="12"/>
  <c r="G55" i="12"/>
  <c r="F55" i="12"/>
  <c r="E55" i="12"/>
  <c r="D55" i="12"/>
  <c r="C55" i="12"/>
  <c r="B55" i="12"/>
  <c r="AA54" i="12"/>
  <c r="Z54" i="12"/>
  <c r="Y54" i="12"/>
  <c r="X54" i="12"/>
  <c r="W54" i="12"/>
  <c r="V54" i="12"/>
  <c r="U54" i="12"/>
  <c r="T54" i="12"/>
  <c r="S54" i="12"/>
  <c r="R54" i="12"/>
  <c r="Q54" i="12"/>
  <c r="P54" i="12"/>
  <c r="O54" i="12"/>
  <c r="N54" i="12"/>
  <c r="M54" i="12"/>
  <c r="L54" i="12"/>
  <c r="K54" i="12"/>
  <c r="J54" i="12"/>
  <c r="I54" i="12"/>
  <c r="H54" i="12"/>
  <c r="G54" i="12"/>
  <c r="F54" i="12"/>
  <c r="E54" i="12"/>
  <c r="D54" i="12"/>
  <c r="C54" i="12"/>
  <c r="B54" i="12"/>
  <c r="AA53" i="12"/>
  <c r="Z53" i="12"/>
  <c r="Y53" i="12"/>
  <c r="X53" i="12"/>
  <c r="W53" i="12"/>
  <c r="V53" i="12"/>
  <c r="U53" i="12"/>
  <c r="T53" i="12"/>
  <c r="S53" i="12"/>
  <c r="R53" i="12"/>
  <c r="Q53" i="12"/>
  <c r="P53" i="12"/>
  <c r="O53" i="12"/>
  <c r="N53" i="12"/>
  <c r="M53" i="12"/>
  <c r="L53" i="12"/>
  <c r="K53" i="12"/>
  <c r="J53" i="12"/>
  <c r="I53" i="12"/>
  <c r="H53" i="12"/>
  <c r="G53" i="12"/>
  <c r="F53" i="12"/>
  <c r="E53" i="12"/>
  <c r="D53" i="12"/>
  <c r="C53" i="12"/>
  <c r="B53" i="12"/>
  <c r="AA52" i="12"/>
  <c r="Z52" i="12"/>
  <c r="Y52" i="12"/>
  <c r="X52" i="12"/>
  <c r="W52" i="12"/>
  <c r="V52" i="12"/>
  <c r="U52" i="12"/>
  <c r="T52" i="12"/>
  <c r="S52" i="12"/>
  <c r="R52" i="12"/>
  <c r="Q52" i="12"/>
  <c r="P52" i="12"/>
  <c r="O52" i="12"/>
  <c r="N52" i="12"/>
  <c r="M52" i="12"/>
  <c r="L52" i="12"/>
  <c r="K52" i="12"/>
  <c r="J52" i="12"/>
  <c r="I52" i="12"/>
  <c r="H52" i="12"/>
  <c r="G52" i="12"/>
  <c r="F52" i="12"/>
  <c r="E52" i="12"/>
  <c r="D52" i="12"/>
  <c r="C52" i="12"/>
  <c r="B52" i="12"/>
  <c r="AA51" i="12"/>
  <c r="Z51" i="12"/>
  <c r="Y51" i="12"/>
  <c r="X51" i="12"/>
  <c r="W51" i="12"/>
  <c r="V51" i="12"/>
  <c r="U51" i="12"/>
  <c r="T51" i="12"/>
  <c r="S51" i="12"/>
  <c r="R51" i="12"/>
  <c r="Q51" i="12"/>
  <c r="P51" i="12"/>
  <c r="O51" i="12"/>
  <c r="N51" i="12"/>
  <c r="M51" i="12"/>
  <c r="L51" i="12"/>
  <c r="K51" i="12"/>
  <c r="J51" i="12"/>
  <c r="I51" i="12"/>
  <c r="H51" i="12"/>
  <c r="G51" i="12"/>
  <c r="F51" i="12"/>
  <c r="E51" i="12"/>
  <c r="D51" i="12"/>
  <c r="C51" i="12"/>
  <c r="B51" i="12"/>
  <c r="AA50" i="12"/>
  <c r="Z50" i="12"/>
  <c r="Y50" i="12"/>
  <c r="X50" i="12"/>
  <c r="W50" i="12"/>
  <c r="V50" i="12"/>
  <c r="U50" i="12"/>
  <c r="T50" i="12"/>
  <c r="S50" i="12"/>
  <c r="R50" i="12"/>
  <c r="Q50" i="12"/>
  <c r="P50" i="12"/>
  <c r="O50" i="12"/>
  <c r="N50" i="12"/>
  <c r="M50" i="12"/>
  <c r="L50" i="12"/>
  <c r="K50" i="12"/>
  <c r="J50" i="12"/>
  <c r="I50" i="12"/>
  <c r="H50" i="12"/>
  <c r="G50" i="12"/>
  <c r="F50" i="12"/>
  <c r="E50" i="12"/>
  <c r="D50" i="12"/>
  <c r="C50" i="12"/>
  <c r="B50" i="12"/>
  <c r="AA49" i="12"/>
  <c r="Z49" i="12"/>
  <c r="Y49" i="12"/>
  <c r="X49" i="12"/>
  <c r="W49" i="12"/>
  <c r="V49" i="12"/>
  <c r="U49" i="12"/>
  <c r="T49" i="12"/>
  <c r="S49" i="12"/>
  <c r="R49" i="12"/>
  <c r="Q49" i="12"/>
  <c r="P49" i="12"/>
  <c r="O49" i="12"/>
  <c r="N49" i="12"/>
  <c r="M49" i="12"/>
  <c r="L49" i="12"/>
  <c r="K49" i="12"/>
  <c r="J49" i="12"/>
  <c r="I49" i="12"/>
  <c r="H49" i="12"/>
  <c r="G49" i="12"/>
  <c r="F49" i="12"/>
  <c r="E49" i="12"/>
  <c r="D49" i="12"/>
  <c r="C49" i="12"/>
  <c r="B49" i="12"/>
  <c r="AA48" i="12"/>
  <c r="Z48" i="12"/>
  <c r="Y48" i="12"/>
  <c r="X48" i="12"/>
  <c r="W48" i="12"/>
  <c r="V48" i="12"/>
  <c r="U48" i="12"/>
  <c r="T48" i="12"/>
  <c r="S48" i="12"/>
  <c r="R48" i="12"/>
  <c r="Q48" i="12"/>
  <c r="P48" i="12"/>
  <c r="O48" i="12"/>
  <c r="N48" i="12"/>
  <c r="M48" i="12"/>
  <c r="L48" i="12"/>
  <c r="K48" i="12"/>
  <c r="J48" i="12"/>
  <c r="I48" i="12"/>
  <c r="H48" i="12"/>
  <c r="G48" i="12"/>
  <c r="F48" i="12"/>
  <c r="E48" i="12"/>
  <c r="D48" i="12"/>
  <c r="C48" i="12"/>
  <c r="B48" i="12"/>
  <c r="AA47" i="12"/>
  <c r="Z47" i="12"/>
  <c r="Y47" i="12"/>
  <c r="X47" i="12"/>
  <c r="W47" i="12"/>
  <c r="V47" i="12"/>
  <c r="U47" i="12"/>
  <c r="T47" i="12"/>
  <c r="S47" i="12"/>
  <c r="R47" i="12"/>
  <c r="Q47" i="12"/>
  <c r="P47" i="12"/>
  <c r="O47" i="12"/>
  <c r="N47" i="12"/>
  <c r="M47" i="12"/>
  <c r="L47" i="12"/>
  <c r="K47" i="12"/>
  <c r="J47" i="12"/>
  <c r="I47" i="12"/>
  <c r="H47" i="12"/>
  <c r="G47" i="12"/>
  <c r="F47" i="12"/>
  <c r="E47" i="12"/>
  <c r="D47" i="12"/>
  <c r="C47" i="12"/>
  <c r="B47" i="12"/>
  <c r="AA46" i="12"/>
  <c r="Z46" i="12"/>
  <c r="Y46" i="12"/>
  <c r="X46" i="12"/>
  <c r="W46" i="12"/>
  <c r="V46" i="12"/>
  <c r="U46" i="12"/>
  <c r="T46" i="12"/>
  <c r="S46" i="12"/>
  <c r="R46" i="12"/>
  <c r="Q46" i="12"/>
  <c r="P46" i="12"/>
  <c r="O46" i="12"/>
  <c r="N46" i="12"/>
  <c r="M46" i="12"/>
  <c r="L46" i="12"/>
  <c r="K46" i="12"/>
  <c r="J46" i="12"/>
  <c r="I46" i="12"/>
  <c r="H46" i="12"/>
  <c r="G46" i="12"/>
  <c r="F46" i="12"/>
  <c r="E46" i="12"/>
  <c r="D46" i="12"/>
  <c r="C46" i="12"/>
  <c r="B46" i="12"/>
  <c r="AA45" i="12"/>
  <c r="Z45" i="12"/>
  <c r="Y45" i="12"/>
  <c r="X45" i="12"/>
  <c r="W45" i="12"/>
  <c r="V45" i="12"/>
  <c r="U45" i="12"/>
  <c r="T45" i="12"/>
  <c r="S45" i="12"/>
  <c r="R45" i="12"/>
  <c r="Q45" i="12"/>
  <c r="P45" i="12"/>
  <c r="O45" i="12"/>
  <c r="N45" i="12"/>
  <c r="M45" i="12"/>
  <c r="L45" i="12"/>
  <c r="K45" i="12"/>
  <c r="J45" i="12"/>
  <c r="I45" i="12"/>
  <c r="H45" i="12"/>
  <c r="G45" i="12"/>
  <c r="F45" i="12"/>
  <c r="E45" i="12"/>
  <c r="D45" i="12"/>
  <c r="C45" i="12"/>
  <c r="B45"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B44" i="12"/>
  <c r="AA43" i="12"/>
  <c r="Z43" i="12"/>
  <c r="Y43" i="12"/>
  <c r="X43" i="12"/>
  <c r="W43" i="12"/>
  <c r="V43" i="12"/>
  <c r="U43" i="12"/>
  <c r="T43" i="12"/>
  <c r="S43" i="12"/>
  <c r="R43" i="12"/>
  <c r="Q43" i="12"/>
  <c r="P43" i="12"/>
  <c r="O43" i="12"/>
  <c r="N43" i="12"/>
  <c r="M43" i="12"/>
  <c r="L43" i="12"/>
  <c r="K43" i="12"/>
  <c r="J43" i="12"/>
  <c r="I43" i="12"/>
  <c r="H43" i="12"/>
  <c r="G43" i="12"/>
  <c r="F43" i="12"/>
  <c r="E43" i="12"/>
  <c r="D43" i="12"/>
  <c r="C43" i="12"/>
  <c r="B43" i="12"/>
  <c r="AA42" i="12"/>
  <c r="Z42" i="12"/>
  <c r="Y42" i="12"/>
  <c r="X42" i="12"/>
  <c r="W42" i="12"/>
  <c r="V42" i="12"/>
  <c r="U42" i="12"/>
  <c r="T42" i="12"/>
  <c r="S42" i="12"/>
  <c r="R42" i="12"/>
  <c r="Q42" i="12"/>
  <c r="P42" i="12"/>
  <c r="O42" i="12"/>
  <c r="N42" i="12"/>
  <c r="M42" i="12"/>
  <c r="L42" i="12"/>
  <c r="K42" i="12"/>
  <c r="J42" i="12"/>
  <c r="I42" i="12"/>
  <c r="H42" i="12"/>
  <c r="G42" i="12"/>
  <c r="F42" i="12"/>
  <c r="E42" i="12"/>
  <c r="D42" i="12"/>
  <c r="C42" i="12"/>
  <c r="B42" i="12"/>
  <c r="AA41" i="12"/>
  <c r="Z41" i="12"/>
  <c r="Y41" i="12"/>
  <c r="X41" i="12"/>
  <c r="W41" i="12"/>
  <c r="V41" i="12"/>
  <c r="U41" i="12"/>
  <c r="T41" i="12"/>
  <c r="S41" i="12"/>
  <c r="R41" i="12"/>
  <c r="Q41" i="12"/>
  <c r="P41" i="12"/>
  <c r="O41" i="12"/>
  <c r="N41" i="12"/>
  <c r="M41" i="12"/>
  <c r="L41" i="12"/>
  <c r="K41" i="12"/>
  <c r="J41" i="12"/>
  <c r="I41" i="12"/>
  <c r="H41" i="12"/>
  <c r="G41" i="12"/>
  <c r="F41" i="12"/>
  <c r="E41" i="12"/>
  <c r="D41" i="12"/>
  <c r="C41" i="12"/>
  <c r="B41" i="12"/>
  <c r="AA40" i="12"/>
  <c r="Z40" i="12"/>
  <c r="Y40" i="12"/>
  <c r="X40" i="12"/>
  <c r="W40" i="12"/>
  <c r="V40" i="12"/>
  <c r="U40" i="12"/>
  <c r="T40" i="12"/>
  <c r="S40" i="12"/>
  <c r="R40" i="12"/>
  <c r="Q40" i="12"/>
  <c r="P40" i="12"/>
  <c r="O40" i="12"/>
  <c r="N40" i="12"/>
  <c r="M40" i="12"/>
  <c r="L40" i="12"/>
  <c r="K40" i="12"/>
  <c r="J40" i="12"/>
  <c r="I40" i="12"/>
  <c r="H40" i="12"/>
  <c r="G40" i="12"/>
  <c r="F40" i="12"/>
  <c r="E40" i="12"/>
  <c r="D40" i="12"/>
  <c r="C40" i="12"/>
  <c r="B40" i="12"/>
  <c r="AC35" i="12"/>
  <c r="AB35" i="12"/>
  <c r="AA35" i="12"/>
  <c r="Z35" i="12"/>
  <c r="Y35" i="12"/>
  <c r="X35" i="12"/>
  <c r="W35" i="12"/>
  <c r="V35" i="12"/>
  <c r="U35" i="12"/>
  <c r="T35" i="12"/>
  <c r="S35" i="12"/>
  <c r="R35" i="12"/>
  <c r="Q35" i="12"/>
  <c r="P35" i="12"/>
  <c r="O35" i="12"/>
  <c r="N35" i="12"/>
  <c r="M35" i="12"/>
  <c r="L35" i="12"/>
  <c r="K35" i="12"/>
  <c r="J35" i="12"/>
  <c r="I35" i="12"/>
  <c r="H35" i="12"/>
  <c r="G35" i="12"/>
  <c r="F35" i="12"/>
  <c r="E35" i="12"/>
  <c r="D35" i="12"/>
  <c r="C35" i="12"/>
  <c r="B35" i="12"/>
  <c r="AC34" i="12"/>
  <c r="AB34" i="12"/>
  <c r="AA34" i="12"/>
  <c r="Z34" i="12"/>
  <c r="Y34" i="12"/>
  <c r="X34" i="12"/>
  <c r="W34" i="12"/>
  <c r="V34" i="12"/>
  <c r="U34" i="12"/>
  <c r="T34" i="12"/>
  <c r="S34" i="12"/>
  <c r="R34" i="12"/>
  <c r="Q34" i="12"/>
  <c r="P34" i="12"/>
  <c r="O34" i="12"/>
  <c r="N34" i="12"/>
  <c r="M34" i="12"/>
  <c r="L34" i="12"/>
  <c r="K34" i="12"/>
  <c r="J34" i="12"/>
  <c r="I34" i="12"/>
  <c r="H34" i="12"/>
  <c r="G34" i="12"/>
  <c r="F34" i="12"/>
  <c r="E34" i="12"/>
  <c r="D34" i="12"/>
  <c r="C34" i="12"/>
  <c r="B34"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 r="C33" i="12"/>
  <c r="B33" i="12"/>
  <c r="AC32"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C32" i="12"/>
  <c r="B32"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C31" i="12"/>
  <c r="B31" i="12"/>
  <c r="AC30" i="12"/>
  <c r="AB30" i="12"/>
  <c r="AA30" i="12"/>
  <c r="Z30" i="12"/>
  <c r="Y30" i="12"/>
  <c r="X30" i="12"/>
  <c r="W30" i="12"/>
  <c r="V30" i="12"/>
  <c r="U30" i="12"/>
  <c r="T30" i="12"/>
  <c r="S30" i="12"/>
  <c r="R30" i="12"/>
  <c r="Q30" i="12"/>
  <c r="P30" i="12"/>
  <c r="O30" i="12"/>
  <c r="N30" i="12"/>
  <c r="M30" i="12"/>
  <c r="L30" i="12"/>
  <c r="K30" i="12"/>
  <c r="J30" i="12"/>
  <c r="I30" i="12"/>
  <c r="H30" i="12"/>
  <c r="G30" i="12"/>
  <c r="F30" i="12"/>
  <c r="E30" i="12"/>
  <c r="D30" i="12"/>
  <c r="C30" i="12"/>
  <c r="B30"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C29" i="12"/>
  <c r="B29"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C28" i="12"/>
  <c r="B28" i="12"/>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C27" i="12"/>
  <c r="B27" i="12"/>
  <c r="AC26" i="12"/>
  <c r="AB26" i="12"/>
  <c r="AA26" i="12"/>
  <c r="Z26" i="12"/>
  <c r="Y26" i="12"/>
  <c r="X26" i="12"/>
  <c r="W26" i="12"/>
  <c r="V26" i="12"/>
  <c r="U26" i="12"/>
  <c r="T26" i="12"/>
  <c r="S26" i="12"/>
  <c r="R26" i="12"/>
  <c r="Q26" i="12"/>
  <c r="P26" i="12"/>
  <c r="O26" i="12"/>
  <c r="N26" i="12"/>
  <c r="M26" i="12"/>
  <c r="L26" i="12"/>
  <c r="K26" i="12"/>
  <c r="J26" i="12"/>
  <c r="I26" i="12"/>
  <c r="H26" i="12"/>
  <c r="G26" i="12"/>
  <c r="F26" i="12"/>
  <c r="E26" i="12"/>
  <c r="D26" i="12"/>
  <c r="C26" i="12"/>
  <c r="B26"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D25" i="12"/>
  <c r="C25" i="12"/>
  <c r="B25"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C24" i="12"/>
  <c r="B24" i="12"/>
  <c r="AC23" i="12"/>
  <c r="AB23" i="12"/>
  <c r="AA23" i="12"/>
  <c r="Z23" i="12"/>
  <c r="Y23" i="12"/>
  <c r="X23" i="12"/>
  <c r="W23" i="12"/>
  <c r="V23" i="12"/>
  <c r="U23" i="12"/>
  <c r="T23" i="12"/>
  <c r="S23" i="12"/>
  <c r="R23" i="12"/>
  <c r="Q23" i="12"/>
  <c r="P23" i="12"/>
  <c r="O23" i="12"/>
  <c r="N23" i="12"/>
  <c r="M23" i="12"/>
  <c r="L23" i="12"/>
  <c r="K23" i="12"/>
  <c r="J23" i="12"/>
  <c r="I23" i="12"/>
  <c r="H23" i="12"/>
  <c r="G23" i="12"/>
  <c r="F23" i="12"/>
  <c r="E23" i="12"/>
  <c r="D23" i="12"/>
  <c r="C23" i="12"/>
  <c r="B23" i="12"/>
  <c r="AC22" i="12"/>
  <c r="AB22" i="12"/>
  <c r="AA22" i="12"/>
  <c r="Z22" i="12"/>
  <c r="Y22" i="12"/>
  <c r="X22" i="12"/>
  <c r="W22" i="12"/>
  <c r="V22" i="12"/>
  <c r="U22" i="12"/>
  <c r="T22" i="12"/>
  <c r="S22" i="12"/>
  <c r="R22" i="12"/>
  <c r="Q22" i="12"/>
  <c r="P22" i="12"/>
  <c r="O22" i="12"/>
  <c r="N22" i="12"/>
  <c r="M22" i="12"/>
  <c r="L22" i="12"/>
  <c r="K22" i="12"/>
  <c r="J22" i="12"/>
  <c r="I22" i="12"/>
  <c r="H22" i="12"/>
  <c r="G22" i="12"/>
  <c r="F22" i="12"/>
  <c r="E22" i="12"/>
  <c r="D22" i="12"/>
  <c r="C22" i="12"/>
  <c r="B22" i="12"/>
  <c r="AC21" i="12"/>
  <c r="AB21" i="12"/>
  <c r="AA21" i="12"/>
  <c r="Z21" i="12"/>
  <c r="Y21" i="12"/>
  <c r="X21" i="12"/>
  <c r="W21" i="12"/>
  <c r="V21" i="12"/>
  <c r="U21" i="12"/>
  <c r="T21" i="12"/>
  <c r="S21" i="12"/>
  <c r="R21" i="12"/>
  <c r="Q21" i="12"/>
  <c r="P21" i="12"/>
  <c r="O21" i="12"/>
  <c r="N21" i="12"/>
  <c r="M21" i="12"/>
  <c r="L21" i="12"/>
  <c r="K21" i="12"/>
  <c r="J21" i="12"/>
  <c r="I21" i="12"/>
  <c r="H21" i="12"/>
  <c r="G21" i="12"/>
  <c r="F21" i="12"/>
  <c r="E21" i="12"/>
  <c r="D21" i="12"/>
  <c r="C21" i="12"/>
  <c r="B21"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D20" i="12"/>
  <c r="C20" i="12"/>
  <c r="B20"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C19" i="12"/>
  <c r="B19"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C18" i="12"/>
  <c r="B18"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D17" i="12"/>
  <c r="C17" i="12"/>
  <c r="B17" i="12"/>
  <c r="AC16" i="12"/>
  <c r="AB16" i="12"/>
  <c r="AA16" i="12"/>
  <c r="Z16" i="12"/>
  <c r="Y16" i="12"/>
  <c r="X16" i="12"/>
  <c r="W16" i="12"/>
  <c r="V16" i="12"/>
  <c r="U16" i="12"/>
  <c r="T16" i="12"/>
  <c r="S16" i="12"/>
  <c r="R16" i="12"/>
  <c r="Q16" i="12"/>
  <c r="P16" i="12"/>
  <c r="O16" i="12"/>
  <c r="N16" i="12"/>
  <c r="M16" i="12"/>
  <c r="L16" i="12"/>
  <c r="K16" i="12"/>
  <c r="J16" i="12"/>
  <c r="I16" i="12"/>
  <c r="H16" i="12"/>
  <c r="G16" i="12"/>
  <c r="F16" i="12"/>
  <c r="E16" i="12"/>
  <c r="D16" i="12"/>
  <c r="C16" i="12"/>
  <c r="B16"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D15" i="12"/>
  <c r="C15" i="12"/>
  <c r="B15" i="12"/>
  <c r="AC14" i="12"/>
  <c r="AB14" i="12"/>
  <c r="AA14" i="12"/>
  <c r="Z14" i="12"/>
  <c r="Y14" i="12"/>
  <c r="X14" i="12"/>
  <c r="W14" i="12"/>
  <c r="V14" i="12"/>
  <c r="U14" i="12"/>
  <c r="T14" i="12"/>
  <c r="S14" i="12"/>
  <c r="R14" i="12"/>
  <c r="Q14" i="12"/>
  <c r="P14" i="12"/>
  <c r="O14" i="12"/>
  <c r="N14" i="12"/>
  <c r="M14" i="12"/>
  <c r="L14" i="12"/>
  <c r="K14" i="12"/>
  <c r="J14" i="12"/>
  <c r="I14" i="12"/>
  <c r="H14" i="12"/>
  <c r="G14" i="12"/>
  <c r="F14" i="12"/>
  <c r="E14" i="12"/>
  <c r="D14" i="12"/>
  <c r="C14" i="12"/>
  <c r="B14" i="12"/>
  <c r="AC13" i="12"/>
  <c r="AB13" i="12"/>
  <c r="AA13" i="12"/>
  <c r="Z13" i="12"/>
  <c r="Y13" i="12"/>
  <c r="X13" i="12"/>
  <c r="W13" i="12"/>
  <c r="V13" i="12"/>
  <c r="U13" i="12"/>
  <c r="T13" i="12"/>
  <c r="S13" i="12"/>
  <c r="R13" i="12"/>
  <c r="Q13" i="12"/>
  <c r="P13" i="12"/>
  <c r="O13" i="12"/>
  <c r="N13" i="12"/>
  <c r="M13" i="12"/>
  <c r="L13" i="12"/>
  <c r="K13" i="12"/>
  <c r="J13" i="12"/>
  <c r="I13" i="12"/>
  <c r="H13" i="12"/>
  <c r="G13" i="12"/>
  <c r="F13" i="12"/>
  <c r="E13" i="12"/>
  <c r="D13" i="12"/>
  <c r="C13" i="12"/>
  <c r="B13" i="12"/>
  <c r="AC12" i="12"/>
  <c r="AB12" i="12"/>
  <c r="AA12" i="12"/>
  <c r="Z12" i="12"/>
  <c r="Y12" i="12"/>
  <c r="X12" i="12"/>
  <c r="W12" i="12"/>
  <c r="V12" i="12"/>
  <c r="U12" i="12"/>
  <c r="T12" i="12"/>
  <c r="S12" i="12"/>
  <c r="R12" i="12"/>
  <c r="Q12" i="12"/>
  <c r="P12" i="12"/>
  <c r="O12" i="12"/>
  <c r="N12" i="12"/>
  <c r="M12" i="12"/>
  <c r="L12" i="12"/>
  <c r="K12" i="12"/>
  <c r="J12" i="12"/>
  <c r="I12" i="12"/>
  <c r="H12" i="12"/>
  <c r="G12" i="12"/>
  <c r="F12" i="12"/>
  <c r="E12" i="12"/>
  <c r="D12" i="12"/>
  <c r="C12" i="12"/>
  <c r="B12" i="12"/>
  <c r="AC11" i="12"/>
  <c r="AB11" i="12"/>
  <c r="AA11" i="12"/>
  <c r="Z11" i="12"/>
  <c r="Y11" i="12"/>
  <c r="X11" i="12"/>
  <c r="W11" i="12"/>
  <c r="V11" i="12"/>
  <c r="U11" i="12"/>
  <c r="T11" i="12"/>
  <c r="S11" i="12"/>
  <c r="R11" i="12"/>
  <c r="Q11" i="12"/>
  <c r="P11" i="12"/>
  <c r="O11" i="12"/>
  <c r="N11" i="12"/>
  <c r="M11" i="12"/>
  <c r="L11" i="12"/>
  <c r="K11" i="12"/>
  <c r="J11" i="12"/>
  <c r="I11" i="12"/>
  <c r="H11" i="12"/>
  <c r="G11" i="12"/>
  <c r="F11" i="12"/>
  <c r="E11" i="12"/>
  <c r="D11" i="12"/>
  <c r="C11" i="12"/>
  <c r="B11"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B10" i="12"/>
  <c r="AC9" i="12"/>
  <c r="AB9" i="12"/>
  <c r="AA9" i="12"/>
  <c r="Z9" i="12"/>
  <c r="Y9" i="12"/>
  <c r="X9" i="12"/>
  <c r="W9" i="12"/>
  <c r="V9" i="12"/>
  <c r="U9" i="12"/>
  <c r="T9" i="12"/>
  <c r="S9" i="12"/>
  <c r="R9" i="12"/>
  <c r="Q9" i="12"/>
  <c r="P9" i="12"/>
  <c r="O9" i="12"/>
  <c r="N9" i="12"/>
  <c r="M9" i="12"/>
  <c r="L9" i="12"/>
  <c r="K9" i="12"/>
  <c r="J9" i="12"/>
  <c r="I9" i="12"/>
  <c r="H9" i="12"/>
  <c r="G9" i="12"/>
  <c r="F9" i="12"/>
  <c r="E9" i="12"/>
  <c r="D9" i="12"/>
  <c r="C9" i="12"/>
  <c r="B9" i="12"/>
  <c r="AC8" i="12"/>
  <c r="AB8" i="12"/>
  <c r="AA8" i="12"/>
  <c r="Z8" i="12"/>
  <c r="Y8" i="12"/>
  <c r="X8" i="12"/>
  <c r="W8" i="12"/>
  <c r="V8" i="12"/>
  <c r="U8" i="12"/>
  <c r="T8" i="12"/>
  <c r="S8" i="12"/>
  <c r="R8" i="12"/>
  <c r="Q8" i="12"/>
  <c r="P8" i="12"/>
  <c r="O8" i="12"/>
  <c r="N8" i="12"/>
  <c r="M8" i="12"/>
  <c r="L8" i="12"/>
  <c r="K8" i="12"/>
  <c r="J8" i="12"/>
  <c r="I8" i="12"/>
  <c r="H8" i="12"/>
  <c r="G8" i="12"/>
  <c r="F8" i="12"/>
  <c r="E8" i="12"/>
  <c r="D8" i="12"/>
  <c r="C8" i="12"/>
  <c r="B8" i="12"/>
  <c r="AC7" i="12"/>
  <c r="AB7" i="12"/>
  <c r="AA7" i="12"/>
  <c r="Z7" i="12"/>
  <c r="Y7" i="12"/>
  <c r="X7" i="12"/>
  <c r="W7" i="12"/>
  <c r="V7" i="12"/>
  <c r="U7" i="12"/>
  <c r="T7" i="12"/>
  <c r="S7" i="12"/>
  <c r="R7" i="12"/>
  <c r="Q7" i="12"/>
  <c r="P7" i="12"/>
  <c r="O7" i="12"/>
  <c r="N7" i="12"/>
  <c r="M7" i="12"/>
  <c r="L7" i="12"/>
  <c r="K7" i="12"/>
  <c r="J7" i="12"/>
  <c r="I7" i="12"/>
  <c r="H7" i="12"/>
  <c r="G7" i="12"/>
  <c r="F7" i="12"/>
  <c r="E7" i="12"/>
  <c r="D7" i="12"/>
  <c r="C7" i="12"/>
  <c r="B7" i="12"/>
  <c r="AC6" i="12"/>
  <c r="AB6" i="12"/>
  <c r="AA6" i="12"/>
  <c r="Z6" i="12"/>
  <c r="Y6" i="12"/>
  <c r="X6" i="12"/>
  <c r="W6" i="12"/>
  <c r="V6" i="12"/>
  <c r="U6" i="12"/>
  <c r="T6" i="12"/>
  <c r="S6" i="12"/>
  <c r="R6" i="12"/>
  <c r="Q6" i="12"/>
  <c r="P6" i="12"/>
  <c r="O6" i="12"/>
  <c r="N6" i="12"/>
  <c r="M6" i="12"/>
  <c r="L6" i="12"/>
  <c r="K6" i="12"/>
  <c r="J6" i="12"/>
  <c r="I6" i="12"/>
  <c r="H6" i="12"/>
  <c r="G6" i="12"/>
  <c r="F6" i="12"/>
  <c r="E6" i="12"/>
  <c r="D6" i="12"/>
  <c r="C6" i="12"/>
  <c r="B6" i="12"/>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AD57" i="11"/>
  <c r="AC57" i="11"/>
  <c r="AB57" i="11"/>
  <c r="AA57" i="11"/>
  <c r="Z57" i="11"/>
  <c r="Y57" i="11"/>
  <c r="X57" i="11"/>
  <c r="W57" i="11"/>
  <c r="V57" i="11"/>
  <c r="U57" i="11"/>
  <c r="T57" i="11"/>
  <c r="S57" i="11"/>
  <c r="R57" i="11"/>
  <c r="Q57" i="11"/>
  <c r="P57" i="11"/>
  <c r="O57" i="11"/>
  <c r="N57" i="11"/>
  <c r="M57" i="11"/>
  <c r="L57" i="11"/>
  <c r="K57" i="11"/>
  <c r="J57" i="11"/>
  <c r="I57" i="11"/>
  <c r="H57" i="11"/>
  <c r="G57" i="11"/>
  <c r="F57" i="11"/>
  <c r="E57" i="11"/>
  <c r="D57" i="11"/>
  <c r="AD56" i="11"/>
  <c r="AC56" i="11"/>
  <c r="AB56" i="11"/>
  <c r="AA56" i="11"/>
  <c r="Z56" i="11"/>
  <c r="Y56" i="11"/>
  <c r="X56" i="11"/>
  <c r="W56" i="11"/>
  <c r="V56" i="11"/>
  <c r="U56" i="11"/>
  <c r="T56" i="11"/>
  <c r="S56" i="11"/>
  <c r="R56" i="11"/>
  <c r="Q56" i="11"/>
  <c r="P56" i="11"/>
  <c r="O56" i="11"/>
  <c r="N56" i="11"/>
  <c r="M56" i="11"/>
  <c r="L56" i="11"/>
  <c r="K56" i="11"/>
  <c r="J56" i="11"/>
  <c r="I56" i="11"/>
  <c r="H56" i="11"/>
  <c r="G56" i="11"/>
  <c r="F56" i="11"/>
  <c r="E56" i="11"/>
  <c r="D56"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AD54" i="11"/>
  <c r="AC54" i="11"/>
  <c r="AB54" i="11"/>
  <c r="AA54" i="11"/>
  <c r="Z54" i="11"/>
  <c r="Y54" i="11"/>
  <c r="X54" i="11"/>
  <c r="W54" i="11"/>
  <c r="V54" i="11"/>
  <c r="U54" i="11"/>
  <c r="T54" i="11"/>
  <c r="S54" i="11"/>
  <c r="R54" i="11"/>
  <c r="Q54" i="11"/>
  <c r="P54" i="11"/>
  <c r="O54" i="11"/>
  <c r="N54" i="11"/>
  <c r="M54" i="11"/>
  <c r="L54" i="11"/>
  <c r="K54" i="11"/>
  <c r="J54" i="11"/>
  <c r="I54" i="11"/>
  <c r="H54" i="11"/>
  <c r="G54" i="11"/>
  <c r="F54" i="11"/>
  <c r="E54" i="11"/>
  <c r="D54" i="11"/>
  <c r="AD53" i="11"/>
  <c r="AC53" i="11"/>
  <c r="AB53" i="11"/>
  <c r="AA53" i="11"/>
  <c r="Z53" i="11"/>
  <c r="Y53" i="11"/>
  <c r="X53" i="11"/>
  <c r="W53" i="11"/>
  <c r="V53" i="11"/>
  <c r="U53" i="11"/>
  <c r="T53" i="11"/>
  <c r="S53" i="11"/>
  <c r="R53" i="11"/>
  <c r="Q53" i="11"/>
  <c r="P53" i="11"/>
  <c r="O53" i="11"/>
  <c r="N53" i="11"/>
  <c r="M53" i="11"/>
  <c r="L53" i="11"/>
  <c r="K53" i="11"/>
  <c r="J53" i="11"/>
  <c r="I53" i="11"/>
  <c r="H53" i="11"/>
  <c r="G53" i="11"/>
  <c r="F53" i="11"/>
  <c r="E53" i="11"/>
  <c r="D53" i="11"/>
  <c r="AD52" i="11"/>
  <c r="AC52" i="11"/>
  <c r="AB52" i="11"/>
  <c r="AA52" i="11"/>
  <c r="Z52" i="11"/>
  <c r="Y52" i="11"/>
  <c r="X52" i="11"/>
  <c r="W52" i="11"/>
  <c r="V52" i="11"/>
  <c r="U52" i="11"/>
  <c r="T52" i="11"/>
  <c r="S52" i="11"/>
  <c r="R52" i="11"/>
  <c r="Q52" i="11"/>
  <c r="P52" i="11"/>
  <c r="O52" i="11"/>
  <c r="N52" i="11"/>
  <c r="M52" i="11"/>
  <c r="L52" i="11"/>
  <c r="K52" i="11"/>
  <c r="J52" i="11"/>
  <c r="I52" i="11"/>
  <c r="H52" i="11"/>
  <c r="G52" i="11"/>
  <c r="F52" i="11"/>
  <c r="E52" i="11"/>
  <c r="D52" i="11"/>
  <c r="AD51" i="11"/>
  <c r="AC51" i="11"/>
  <c r="AB51" i="11"/>
  <c r="AA51" i="11"/>
  <c r="Z51" i="11"/>
  <c r="Y51" i="11"/>
  <c r="X51" i="11"/>
  <c r="W51" i="11"/>
  <c r="V51" i="11"/>
  <c r="U51" i="11"/>
  <c r="T51" i="11"/>
  <c r="S51" i="11"/>
  <c r="R51" i="11"/>
  <c r="Q51" i="11"/>
  <c r="P51" i="11"/>
  <c r="O51" i="11"/>
  <c r="N51" i="11"/>
  <c r="M51" i="11"/>
  <c r="L51" i="11"/>
  <c r="K51" i="11"/>
  <c r="J51" i="11"/>
  <c r="I51" i="11"/>
  <c r="H51" i="11"/>
  <c r="G51" i="11"/>
  <c r="F51" i="11"/>
  <c r="E51" i="11"/>
  <c r="D51"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AD48" i="11"/>
  <c r="AC48" i="11"/>
  <c r="AB48" i="11"/>
  <c r="AA48" i="11"/>
  <c r="Z48" i="11"/>
  <c r="Y48" i="11"/>
  <c r="X48" i="11"/>
  <c r="W48" i="11"/>
  <c r="V48" i="11"/>
  <c r="U48" i="11"/>
  <c r="T48" i="11"/>
  <c r="S48" i="11"/>
  <c r="R48" i="11"/>
  <c r="Q48" i="11"/>
  <c r="P48" i="11"/>
  <c r="O48" i="11"/>
  <c r="N48" i="11"/>
  <c r="M48" i="11"/>
  <c r="L48" i="11"/>
  <c r="K48" i="11"/>
  <c r="J48" i="11"/>
  <c r="I48" i="11"/>
  <c r="H48" i="11"/>
  <c r="G48" i="11"/>
  <c r="F48" i="11"/>
  <c r="E48" i="11"/>
  <c r="D48"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AD46" i="11"/>
  <c r="AC46" i="11"/>
  <c r="AB46" i="11"/>
  <c r="AA46" i="11"/>
  <c r="Z46" i="11"/>
  <c r="Y46" i="11"/>
  <c r="X46" i="11"/>
  <c r="W46" i="11"/>
  <c r="V46" i="11"/>
  <c r="U46" i="11"/>
  <c r="T46" i="11"/>
  <c r="S46" i="11"/>
  <c r="R46" i="11"/>
  <c r="Q46" i="11"/>
  <c r="P46" i="11"/>
  <c r="O46" i="11"/>
  <c r="N46" i="11"/>
  <c r="M46" i="11"/>
  <c r="L46" i="11"/>
  <c r="K46" i="11"/>
  <c r="J46" i="11"/>
  <c r="I46" i="11"/>
  <c r="H46" i="11"/>
  <c r="G46" i="11"/>
  <c r="F46" i="11"/>
  <c r="E46" i="11"/>
  <c r="D46" i="11"/>
  <c r="AD45" i="11"/>
  <c r="AC45" i="11"/>
  <c r="AB45" i="11"/>
  <c r="AA45" i="11"/>
  <c r="Z45" i="11"/>
  <c r="Y45" i="11"/>
  <c r="X45" i="11"/>
  <c r="W45" i="11"/>
  <c r="V45" i="11"/>
  <c r="U45" i="11"/>
  <c r="T45" i="11"/>
  <c r="S45" i="11"/>
  <c r="R45" i="11"/>
  <c r="Q45" i="11"/>
  <c r="P45" i="11"/>
  <c r="O45" i="11"/>
  <c r="N45" i="11"/>
  <c r="M45" i="11"/>
  <c r="L45" i="11"/>
  <c r="K45" i="11"/>
  <c r="J45" i="11"/>
  <c r="I45" i="11"/>
  <c r="H45" i="11"/>
  <c r="G45" i="11"/>
  <c r="F45" i="11"/>
  <c r="E45" i="11"/>
  <c r="D45" i="11"/>
  <c r="AD44" i="11"/>
  <c r="AC44" i="11"/>
  <c r="AB44" i="11"/>
  <c r="AA44" i="11"/>
  <c r="Z44" i="11"/>
  <c r="Y44" i="11"/>
  <c r="X44" i="11"/>
  <c r="W44" i="11"/>
  <c r="V44" i="11"/>
  <c r="U44" i="11"/>
  <c r="T44" i="11"/>
  <c r="S44" i="11"/>
  <c r="R44" i="11"/>
  <c r="Q44" i="11"/>
  <c r="P44" i="11"/>
  <c r="O44" i="11"/>
  <c r="N44" i="11"/>
  <c r="M44" i="11"/>
  <c r="L44" i="11"/>
  <c r="K44" i="11"/>
  <c r="J44" i="11"/>
  <c r="I44" i="11"/>
  <c r="H44" i="11"/>
  <c r="G44" i="11"/>
  <c r="F44" i="11"/>
  <c r="E44" i="11"/>
  <c r="D44"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AD42" i="11"/>
  <c r="AC42" i="11"/>
  <c r="AB42" i="11"/>
  <c r="AA42" i="11"/>
  <c r="Z42" i="11"/>
  <c r="Y42" i="11"/>
  <c r="X42" i="11"/>
  <c r="W42" i="11"/>
  <c r="V42" i="11"/>
  <c r="U42" i="11"/>
  <c r="T42" i="11"/>
  <c r="S42" i="11"/>
  <c r="R42" i="11"/>
  <c r="Q42" i="11"/>
  <c r="P42" i="11"/>
  <c r="O42" i="11"/>
  <c r="N42" i="11"/>
  <c r="M42" i="11"/>
  <c r="L42" i="11"/>
  <c r="K42" i="11"/>
  <c r="J42" i="11"/>
  <c r="I42" i="11"/>
  <c r="H42" i="11"/>
  <c r="G42" i="11"/>
  <c r="F42" i="11"/>
  <c r="E42" i="11"/>
  <c r="D42"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AD36" i="11"/>
  <c r="AC36" i="11"/>
  <c r="AB36" i="11"/>
  <c r="AA36" i="11"/>
  <c r="Z36" i="11"/>
  <c r="Y36" i="11"/>
  <c r="X36" i="11"/>
  <c r="W36" i="11"/>
  <c r="V36" i="11"/>
  <c r="U36" i="11"/>
  <c r="T36" i="11"/>
  <c r="S36" i="11"/>
  <c r="R36" i="11"/>
  <c r="Q36" i="11"/>
  <c r="P36" i="11"/>
  <c r="O36" i="11"/>
  <c r="N36" i="11"/>
  <c r="M36" i="11"/>
  <c r="L36" i="11"/>
  <c r="K36" i="11"/>
  <c r="J36" i="11"/>
  <c r="I36" i="11"/>
  <c r="H36" i="11"/>
  <c r="G36" i="11"/>
  <c r="F36" i="11"/>
  <c r="E36" i="11"/>
  <c r="D36" i="11"/>
  <c r="AD35" i="11"/>
  <c r="AC35" i="11"/>
  <c r="AB35" i="11"/>
  <c r="AA35" i="11"/>
  <c r="Z35" i="11"/>
  <c r="Y35" i="11"/>
  <c r="X35" i="11"/>
  <c r="W35" i="11"/>
  <c r="V35" i="11"/>
  <c r="U35" i="11"/>
  <c r="T35" i="11"/>
  <c r="S35" i="11"/>
  <c r="R35" i="11"/>
  <c r="Q35" i="11"/>
  <c r="P35" i="11"/>
  <c r="O35" i="11"/>
  <c r="N35" i="11"/>
  <c r="M35" i="11"/>
  <c r="L35" i="11"/>
  <c r="K35" i="11"/>
  <c r="J35" i="11"/>
  <c r="I35" i="11"/>
  <c r="H35" i="11"/>
  <c r="G35" i="11"/>
  <c r="F35" i="11"/>
  <c r="E35" i="11"/>
  <c r="D35" i="11"/>
  <c r="AD34" i="11"/>
  <c r="AC34" i="11"/>
  <c r="AB34" i="11"/>
  <c r="AA34" i="11"/>
  <c r="Z34" i="11"/>
  <c r="Y34" i="11"/>
  <c r="X34" i="11"/>
  <c r="W34" i="11"/>
  <c r="V34" i="11"/>
  <c r="U34" i="11"/>
  <c r="T34" i="11"/>
  <c r="S34" i="11"/>
  <c r="R34" i="11"/>
  <c r="Q34" i="11"/>
  <c r="P34" i="11"/>
  <c r="O34" i="11"/>
  <c r="N34" i="11"/>
  <c r="M34" i="11"/>
  <c r="L34" i="11"/>
  <c r="K34" i="11"/>
  <c r="J34" i="11"/>
  <c r="I34" i="11"/>
  <c r="H34" i="11"/>
  <c r="G34" i="11"/>
  <c r="F34" i="11"/>
  <c r="E34" i="11"/>
  <c r="D34"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AD32" i="11"/>
  <c r="AC32" i="11"/>
  <c r="AB32" i="11"/>
  <c r="AA32" i="11"/>
  <c r="Z32" i="11"/>
  <c r="Y32" i="11"/>
  <c r="X32" i="11"/>
  <c r="W32" i="11"/>
  <c r="V32" i="11"/>
  <c r="U32" i="11"/>
  <c r="T32" i="11"/>
  <c r="S32" i="11"/>
  <c r="R32" i="11"/>
  <c r="Q32" i="11"/>
  <c r="P32" i="11"/>
  <c r="O32" i="11"/>
  <c r="N32" i="11"/>
  <c r="M32" i="11"/>
  <c r="L32" i="11"/>
  <c r="K32" i="11"/>
  <c r="J32" i="11"/>
  <c r="I32" i="11"/>
  <c r="H32" i="11"/>
  <c r="G32" i="11"/>
  <c r="F32" i="11"/>
  <c r="E32" i="11"/>
  <c r="D32"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D29"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AD23" i="11"/>
  <c r="AC23" i="11"/>
  <c r="AB23" i="11"/>
  <c r="AA23" i="11"/>
  <c r="Z23" i="11"/>
  <c r="Y23" i="11"/>
  <c r="X23" i="11"/>
  <c r="W23" i="11"/>
  <c r="V23" i="11"/>
  <c r="U23" i="11"/>
  <c r="T23" i="11"/>
  <c r="S23" i="11"/>
  <c r="R23" i="11"/>
  <c r="Q23" i="11"/>
  <c r="P23" i="11"/>
  <c r="O23" i="11"/>
  <c r="N23" i="11"/>
  <c r="M23" i="11"/>
  <c r="L23" i="11"/>
  <c r="K23" i="11"/>
  <c r="J23" i="11"/>
  <c r="I23" i="11"/>
  <c r="H23" i="11"/>
  <c r="G23" i="11"/>
  <c r="F23" i="11"/>
  <c r="E23" i="11"/>
  <c r="D23"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AD14" i="11"/>
  <c r="AC14" i="11"/>
  <c r="AB14" i="11"/>
  <c r="AA14" i="11"/>
  <c r="Z14" i="11"/>
  <c r="Y14" i="11"/>
  <c r="X14" i="11"/>
  <c r="W14" i="11"/>
  <c r="V14" i="11"/>
  <c r="U14" i="11"/>
  <c r="T14" i="11"/>
  <c r="S14" i="11"/>
  <c r="R14" i="11"/>
  <c r="Q14" i="11"/>
  <c r="P14" i="11"/>
  <c r="O14" i="11"/>
  <c r="N14" i="11"/>
  <c r="M14" i="11"/>
  <c r="L14" i="11"/>
  <c r="K14" i="11"/>
  <c r="J14" i="11"/>
  <c r="I14" i="11"/>
  <c r="H14" i="11"/>
  <c r="G14" i="11"/>
  <c r="F14" i="11"/>
  <c r="E14" i="11"/>
  <c r="D14" i="11"/>
  <c r="AD13" i="11"/>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AD9" i="11"/>
  <c r="AC9" i="11"/>
  <c r="AB9" i="11"/>
  <c r="AA9" i="11"/>
  <c r="Z9" i="11"/>
  <c r="Y9" i="11"/>
  <c r="X9" i="11"/>
  <c r="W9" i="11"/>
  <c r="V9" i="11"/>
  <c r="U9" i="11"/>
  <c r="T9" i="11"/>
  <c r="S9" i="11"/>
  <c r="R9" i="11"/>
  <c r="Q9" i="11"/>
  <c r="P9" i="11"/>
  <c r="O9" i="11"/>
  <c r="N9" i="11"/>
  <c r="M9" i="11"/>
  <c r="L9" i="11"/>
  <c r="K9" i="11"/>
  <c r="J9" i="11"/>
  <c r="I9" i="11"/>
  <c r="H9" i="11"/>
  <c r="G9" i="11"/>
  <c r="F9" i="11"/>
  <c r="E9" i="11"/>
  <c r="D9"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AD4" i="11"/>
  <c r="AC4" i="11"/>
  <c r="AB4" i="11"/>
  <c r="AA4" i="11"/>
  <c r="Z4" i="11"/>
  <c r="Y4" i="11"/>
  <c r="X4" i="11"/>
  <c r="W4" i="11"/>
  <c r="V4" i="11"/>
  <c r="U4" i="11"/>
  <c r="T4" i="11"/>
  <c r="S4" i="11"/>
  <c r="R4" i="11"/>
  <c r="Q4" i="11"/>
  <c r="P4" i="11"/>
  <c r="O4" i="11"/>
  <c r="N4" i="11"/>
  <c r="M4" i="11"/>
  <c r="L4" i="11"/>
  <c r="K4" i="11"/>
  <c r="J4" i="11"/>
  <c r="I4" i="11"/>
  <c r="H4" i="11"/>
  <c r="G4" i="11"/>
  <c r="F4" i="11"/>
  <c r="E4" i="11"/>
  <c r="D4" i="11"/>
  <c r="C56" i="7"/>
  <c r="F56" i="7"/>
  <c r="E56" i="7"/>
  <c r="D56"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C55" i="7"/>
  <c r="F55" i="7"/>
  <c r="E55" i="7"/>
  <c r="D55" i="7"/>
  <c r="C54" i="7"/>
  <c r="F54" i="7"/>
  <c r="E54" i="7"/>
  <c r="D54" i="7"/>
  <c r="C53" i="7"/>
  <c r="F53" i="7"/>
  <c r="E53" i="7"/>
  <c r="D53" i="7"/>
  <c r="C52" i="7"/>
  <c r="F52" i="7"/>
  <c r="E52" i="7"/>
  <c r="D52" i="7"/>
  <c r="C51" i="7"/>
  <c r="F51" i="7"/>
  <c r="E51" i="7"/>
  <c r="D51" i="7"/>
  <c r="C50" i="7"/>
  <c r="F50" i="7"/>
  <c r="E50" i="7"/>
  <c r="D50" i="7"/>
  <c r="C49" i="7"/>
  <c r="F49" i="7"/>
  <c r="E49" i="7"/>
  <c r="D49" i="7"/>
  <c r="C48" i="7"/>
  <c r="F48" i="7"/>
  <c r="E48" i="7"/>
  <c r="D48" i="7"/>
  <c r="C47" i="7"/>
  <c r="F47" i="7"/>
  <c r="E47" i="7"/>
  <c r="D47" i="7"/>
  <c r="C46" i="7"/>
  <c r="F46" i="7"/>
  <c r="E46" i="7"/>
  <c r="D46" i="7"/>
  <c r="C45" i="7"/>
  <c r="F45" i="7"/>
  <c r="E45" i="7"/>
  <c r="D45" i="7"/>
  <c r="C44" i="7"/>
  <c r="F44" i="7"/>
  <c r="E44" i="7"/>
  <c r="D44" i="7"/>
  <c r="C43" i="7"/>
  <c r="F43" i="7"/>
  <c r="E43" i="7"/>
  <c r="D43" i="7"/>
  <c r="C42" i="7"/>
  <c r="F42" i="7"/>
  <c r="E42" i="7"/>
  <c r="D42" i="7"/>
  <c r="C41" i="7"/>
  <c r="F41" i="7"/>
  <c r="E41" i="7"/>
  <c r="D41" i="7"/>
  <c r="C40" i="7"/>
  <c r="F40" i="7"/>
  <c r="E40" i="7"/>
  <c r="D40" i="7"/>
  <c r="C39" i="7"/>
  <c r="F39" i="7"/>
  <c r="E39" i="7"/>
  <c r="D39" i="7"/>
  <c r="C38" i="7"/>
  <c r="F38" i="7"/>
  <c r="E38" i="7"/>
  <c r="D38" i="7"/>
  <c r="C37" i="7"/>
  <c r="F37" i="7"/>
  <c r="E37" i="7"/>
  <c r="D37" i="7"/>
  <c r="C36" i="7"/>
  <c r="F36" i="7"/>
  <c r="E36" i="7"/>
  <c r="D36" i="7"/>
  <c r="C35" i="7"/>
  <c r="F35" i="7"/>
  <c r="E35" i="7"/>
  <c r="D35" i="7"/>
  <c r="C34" i="7"/>
  <c r="F34" i="7"/>
  <c r="E34" i="7"/>
  <c r="D34" i="7"/>
  <c r="C33" i="7"/>
  <c r="F33" i="7"/>
  <c r="E33" i="7"/>
  <c r="D33" i="7"/>
  <c r="C32" i="7"/>
  <c r="F32" i="7"/>
  <c r="E32" i="7"/>
  <c r="D32" i="7"/>
  <c r="C31" i="7"/>
  <c r="F31" i="7"/>
  <c r="E31" i="7"/>
  <c r="D31" i="7"/>
  <c r="C30" i="7"/>
  <c r="F30" i="7"/>
  <c r="E30" i="7"/>
  <c r="D30" i="7"/>
  <c r="C29" i="7"/>
  <c r="F29" i="7"/>
  <c r="E29" i="7"/>
  <c r="D29" i="7"/>
  <c r="C28" i="7"/>
  <c r="F28" i="7"/>
  <c r="E28" i="7"/>
  <c r="D28" i="7"/>
  <c r="C27" i="7"/>
  <c r="F27" i="7"/>
  <c r="E27" i="7"/>
  <c r="D27" i="7"/>
  <c r="C26" i="7"/>
  <c r="F26" i="7"/>
  <c r="E26" i="7"/>
  <c r="D26" i="7"/>
  <c r="C25" i="7"/>
  <c r="F25" i="7"/>
  <c r="E25" i="7"/>
  <c r="D25" i="7"/>
  <c r="C24" i="7"/>
  <c r="F24" i="7"/>
  <c r="E24" i="7"/>
  <c r="D24" i="7"/>
  <c r="C23" i="7"/>
  <c r="F23" i="7"/>
  <c r="E23" i="7"/>
  <c r="D23" i="7"/>
  <c r="C22" i="7"/>
  <c r="F22" i="7"/>
  <c r="E22" i="7"/>
  <c r="D22" i="7"/>
  <c r="C21" i="7"/>
  <c r="F21" i="7"/>
  <c r="E21" i="7"/>
  <c r="D21" i="7"/>
  <c r="C20" i="7"/>
  <c r="F20" i="7"/>
  <c r="E20" i="7"/>
  <c r="D20" i="7"/>
  <c r="C19" i="7"/>
  <c r="F19" i="7"/>
  <c r="E19" i="7"/>
  <c r="D19" i="7"/>
  <c r="C18" i="7"/>
  <c r="F18" i="7"/>
  <c r="E18" i="7"/>
  <c r="D18" i="7"/>
  <c r="C17" i="7"/>
  <c r="F17" i="7"/>
  <c r="E17" i="7"/>
  <c r="D17" i="7"/>
  <c r="C16" i="7"/>
  <c r="F16" i="7"/>
  <c r="E16" i="7"/>
  <c r="D16" i="7"/>
  <c r="C15" i="7"/>
  <c r="F15" i="7"/>
  <c r="E15" i="7"/>
  <c r="D15" i="7"/>
  <c r="C14" i="7"/>
  <c r="F14" i="7"/>
  <c r="E14" i="7"/>
  <c r="D14" i="7"/>
  <c r="C13" i="7"/>
  <c r="F13" i="7"/>
  <c r="E13" i="7"/>
  <c r="D13" i="7"/>
  <c r="C12" i="7"/>
  <c r="F12" i="7"/>
  <c r="E12" i="7"/>
  <c r="D12" i="7"/>
  <c r="C11" i="7"/>
  <c r="F11" i="7"/>
  <c r="E11" i="7"/>
  <c r="D11" i="7"/>
  <c r="C10" i="7"/>
  <c r="F10" i="7"/>
  <c r="E10" i="7"/>
  <c r="D10" i="7"/>
  <c r="C56" i="8"/>
  <c r="F56" i="8"/>
  <c r="E56" i="8"/>
  <c r="D56"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C55" i="8"/>
  <c r="F55" i="8"/>
  <c r="E55" i="8"/>
  <c r="D55" i="8"/>
  <c r="C54" i="8"/>
  <c r="F54" i="8"/>
  <c r="E54" i="8"/>
  <c r="D54" i="8"/>
  <c r="C53" i="8"/>
  <c r="F53" i="8"/>
  <c r="E53" i="8"/>
  <c r="D53" i="8"/>
  <c r="C52" i="8"/>
  <c r="F52" i="8"/>
  <c r="E52" i="8"/>
  <c r="D52" i="8"/>
  <c r="C51" i="8"/>
  <c r="F51" i="8"/>
  <c r="E51" i="8"/>
  <c r="D51" i="8"/>
  <c r="C50" i="8"/>
  <c r="F50" i="8"/>
  <c r="E50" i="8"/>
  <c r="D50" i="8"/>
  <c r="C49" i="8"/>
  <c r="F49" i="8"/>
  <c r="E49" i="8"/>
  <c r="D49" i="8"/>
  <c r="C48" i="8"/>
  <c r="F48" i="8"/>
  <c r="E48" i="8"/>
  <c r="D48" i="8"/>
  <c r="C47" i="8"/>
  <c r="F47" i="8"/>
  <c r="E47" i="8"/>
  <c r="D47" i="8"/>
  <c r="C46" i="8"/>
  <c r="F46" i="8"/>
  <c r="E46" i="8"/>
  <c r="D46" i="8"/>
  <c r="C45" i="8"/>
  <c r="F45" i="8"/>
  <c r="E45" i="8"/>
  <c r="D45" i="8"/>
  <c r="C44" i="8"/>
  <c r="F44" i="8"/>
  <c r="E44" i="8"/>
  <c r="D44" i="8"/>
  <c r="C43" i="8"/>
  <c r="F43" i="8"/>
  <c r="E43" i="8"/>
  <c r="D43" i="8"/>
  <c r="C42" i="8"/>
  <c r="F42" i="8"/>
  <c r="E42" i="8"/>
  <c r="D42" i="8"/>
  <c r="C41" i="8"/>
  <c r="F41" i="8"/>
  <c r="E41" i="8"/>
  <c r="D41" i="8"/>
  <c r="C40" i="8"/>
  <c r="F40" i="8"/>
  <c r="E40" i="8"/>
  <c r="D40" i="8"/>
  <c r="C39" i="8"/>
  <c r="F39" i="8"/>
  <c r="E39" i="8"/>
  <c r="D39" i="8"/>
  <c r="C38" i="8"/>
  <c r="F38" i="8"/>
  <c r="E38" i="8"/>
  <c r="D38" i="8"/>
  <c r="C37" i="8"/>
  <c r="F37" i="8"/>
  <c r="E37" i="8"/>
  <c r="D37" i="8"/>
  <c r="C36" i="8"/>
  <c r="F36" i="8"/>
  <c r="E36" i="8"/>
  <c r="D36" i="8"/>
  <c r="C35" i="8"/>
  <c r="F35" i="8"/>
  <c r="E35" i="8"/>
  <c r="D35" i="8"/>
  <c r="C34" i="8"/>
  <c r="F34" i="8"/>
  <c r="E34" i="8"/>
  <c r="D34" i="8"/>
  <c r="C33" i="8"/>
  <c r="F33" i="8"/>
  <c r="E33" i="8"/>
  <c r="D33" i="8"/>
  <c r="C32" i="8"/>
  <c r="F32" i="8"/>
  <c r="E32" i="8"/>
  <c r="D32" i="8"/>
  <c r="C31" i="8"/>
  <c r="F31" i="8"/>
  <c r="E31" i="8"/>
  <c r="D31" i="8"/>
  <c r="C30" i="8"/>
  <c r="F30" i="8"/>
  <c r="E30" i="8"/>
  <c r="D30" i="8"/>
  <c r="C29" i="8"/>
  <c r="F29" i="8"/>
  <c r="E29" i="8"/>
  <c r="D29" i="8"/>
  <c r="C28" i="8"/>
  <c r="F28" i="8"/>
  <c r="E28" i="8"/>
  <c r="D28" i="8"/>
  <c r="C27" i="8"/>
  <c r="F27" i="8"/>
  <c r="E27" i="8"/>
  <c r="D27" i="8"/>
  <c r="C26" i="8"/>
  <c r="F26" i="8"/>
  <c r="E26" i="8"/>
  <c r="D26" i="8"/>
  <c r="C25" i="8"/>
  <c r="F25" i="8"/>
  <c r="E25" i="8"/>
  <c r="D25" i="8"/>
  <c r="C24" i="8"/>
  <c r="F24" i="8"/>
  <c r="E24" i="8"/>
  <c r="D24" i="8"/>
  <c r="C23" i="8"/>
  <c r="F23" i="8"/>
  <c r="E23" i="8"/>
  <c r="D23" i="8"/>
  <c r="C22" i="8"/>
  <c r="F22" i="8"/>
  <c r="E22" i="8"/>
  <c r="D22" i="8"/>
  <c r="C21" i="8"/>
  <c r="F21" i="8"/>
  <c r="E21" i="8"/>
  <c r="D21" i="8"/>
  <c r="C20" i="8"/>
  <c r="F20" i="8"/>
  <c r="E20" i="8"/>
  <c r="D20" i="8"/>
  <c r="C19" i="8"/>
  <c r="F19" i="8"/>
  <c r="E19" i="8"/>
  <c r="D19" i="8"/>
  <c r="C18" i="8"/>
  <c r="F18" i="8"/>
  <c r="E18" i="8"/>
  <c r="D18" i="8"/>
  <c r="C17" i="8"/>
  <c r="F17" i="8"/>
  <c r="E17" i="8"/>
  <c r="D17" i="8"/>
  <c r="C16" i="8"/>
  <c r="F16" i="8"/>
  <c r="E16" i="8"/>
  <c r="D16" i="8"/>
  <c r="C15" i="8"/>
  <c r="F15" i="8"/>
  <c r="E15" i="8"/>
  <c r="D15" i="8"/>
  <c r="C14" i="8"/>
  <c r="F14" i="8"/>
  <c r="E14" i="8"/>
  <c r="D14" i="8"/>
  <c r="C13" i="8"/>
  <c r="F13" i="8"/>
  <c r="E13" i="8"/>
  <c r="D13" i="8"/>
  <c r="C12" i="8"/>
  <c r="F12" i="8"/>
  <c r="E12" i="8"/>
  <c r="D12" i="8"/>
  <c r="C11" i="8"/>
  <c r="F11" i="8"/>
  <c r="E11" i="8"/>
  <c r="D11" i="8"/>
  <c r="C10" i="8"/>
  <c r="F10" i="8"/>
  <c r="E10" i="8"/>
  <c r="D10" i="8"/>
  <c r="C9" i="8"/>
  <c r="F9" i="8"/>
  <c r="E9" i="8"/>
  <c r="D9" i="8"/>
  <c r="D22" i="1"/>
  <c r="D23" i="1"/>
  <c r="C22" i="1"/>
  <c r="C23" i="1"/>
  <c r="C11" i="10"/>
  <c r="C6" i="10"/>
  <c r="E27" i="1"/>
  <c r="E28" i="1"/>
  <c r="E29" i="1"/>
  <c r="E30" i="1"/>
  <c r="E22" i="1"/>
  <c r="E23" i="1"/>
  <c r="E24" i="1"/>
  <c r="E25" i="1"/>
  <c r="E26" i="1"/>
  <c r="I5" i="1"/>
  <c r="I6" i="1"/>
  <c r="I7" i="1"/>
  <c r="I8" i="1"/>
  <c r="I9" i="1"/>
  <c r="I10" i="1"/>
  <c r="I11" i="1"/>
  <c r="I12" i="1"/>
  <c r="I1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E4"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C44" i="1"/>
  <c r="C43" i="1"/>
  <c r="C42" i="1"/>
  <c r="C41" i="1"/>
  <c r="C40" i="1"/>
  <c r="C39" i="1"/>
  <c r="C38" i="1"/>
  <c r="C37" i="1"/>
  <c r="C36" i="1"/>
  <c r="C35" i="1"/>
  <c r="C34" i="1"/>
  <c r="C33" i="1"/>
  <c r="C32" i="1"/>
  <c r="C31" i="1"/>
  <c r="C28" i="1"/>
  <c r="C27" i="1"/>
  <c r="C30" i="1"/>
  <c r="C29" i="1"/>
  <c r="C24" i="1"/>
  <c r="C25" i="1"/>
  <c r="C26" i="1"/>
  <c r="C45" i="1"/>
  <c r="C46" i="1"/>
  <c r="C47" i="1"/>
  <c r="C48" i="1"/>
  <c r="C49" i="1"/>
  <c r="C50" i="1"/>
  <c r="C51" i="1"/>
  <c r="C52" i="1"/>
  <c r="C53" i="1"/>
  <c r="C54" i="1"/>
  <c r="C55" i="1"/>
  <c r="E48" i="1"/>
  <c r="E49" i="1"/>
  <c r="E50" i="1"/>
  <c r="E51" i="1"/>
  <c r="E52" i="1"/>
  <c r="E53" i="1"/>
  <c r="E54" i="1"/>
  <c r="E55" i="1"/>
  <c r="E39" i="1"/>
  <c r="E40" i="1"/>
  <c r="E41" i="1"/>
  <c r="E42" i="1"/>
  <c r="E43" i="1"/>
  <c r="E44" i="1"/>
  <c r="E45" i="1"/>
  <c r="E46" i="1"/>
  <c r="E47" i="1"/>
  <c r="E31" i="1"/>
  <c r="E32" i="1"/>
  <c r="E33" i="1"/>
  <c r="E34" i="1"/>
  <c r="E35" i="1"/>
  <c r="E36" i="1"/>
  <c r="E37" i="1"/>
  <c r="E38" i="1"/>
  <c r="E20" i="1"/>
  <c r="E21" i="1"/>
  <c r="E11" i="1"/>
  <c r="E12" i="1"/>
  <c r="E13" i="1"/>
  <c r="E14" i="1"/>
  <c r="E15" i="1"/>
  <c r="E16" i="1"/>
  <c r="E17" i="1"/>
  <c r="E18" i="1"/>
  <c r="E19" i="1"/>
  <c r="E6" i="1"/>
  <c r="E7" i="1"/>
  <c r="E8" i="1"/>
  <c r="E9" i="1"/>
  <c r="E10" i="1"/>
  <c r="E5" i="1"/>
  <c r="H54" i="1"/>
  <c r="H53" i="1"/>
  <c r="H52" i="1"/>
  <c r="H51" i="1"/>
  <c r="H50" i="1"/>
  <c r="H49" i="1"/>
  <c r="H48" i="1"/>
  <c r="H47" i="1"/>
  <c r="H46" i="1"/>
  <c r="H45" i="1"/>
  <c r="D5" i="1"/>
  <c r="D6" i="1"/>
  <c r="D7" i="1"/>
  <c r="D8" i="1"/>
  <c r="D9" i="1"/>
  <c r="D10" i="1"/>
  <c r="D11" i="1"/>
  <c r="D12" i="1"/>
  <c r="D13" i="1"/>
  <c r="D14" i="1"/>
  <c r="D15" i="1"/>
  <c r="D16" i="1"/>
  <c r="D17" i="1"/>
  <c r="D18" i="1"/>
  <c r="D19" i="1"/>
  <c r="D20" i="1"/>
  <c r="D21" i="1"/>
  <c r="C5" i="1"/>
  <c r="C6" i="1"/>
  <c r="C7" i="1"/>
  <c r="C8" i="1"/>
  <c r="C9" i="1"/>
  <c r="C10" i="1"/>
  <c r="C11" i="1"/>
  <c r="C12" i="1"/>
  <c r="C13" i="1"/>
  <c r="C14" i="1"/>
  <c r="C15" i="1"/>
  <c r="C16" i="1"/>
  <c r="C17" i="1"/>
  <c r="C18" i="1"/>
  <c r="C19" i="1"/>
  <c r="C20" i="1"/>
  <c r="C21" i="1"/>
  <c r="D4" i="1"/>
  <c r="H4" i="1"/>
  <c r="C4" i="1"/>
  <c r="G4" i="1"/>
  <c r="H41" i="1"/>
  <c r="H42" i="1"/>
  <c r="H43" i="1"/>
  <c r="H44" i="1"/>
  <c r="H55" i="1"/>
  <c r="G5" i="1"/>
  <c r="H5" i="1"/>
  <c r="G6" i="1"/>
  <c r="H6" i="1"/>
  <c r="G7" i="1"/>
  <c r="H7" i="1"/>
  <c r="G8" i="1"/>
  <c r="H8" i="1"/>
  <c r="G9" i="1"/>
  <c r="H9" i="1"/>
  <c r="G10" i="1"/>
  <c r="H10" i="1"/>
  <c r="G11" i="1"/>
  <c r="H11" i="1"/>
  <c r="G12" i="1"/>
  <c r="H12" i="1"/>
  <c r="G13" i="1"/>
  <c r="H13" i="1"/>
  <c r="G14" i="1"/>
  <c r="H14" i="1"/>
  <c r="G15" i="1"/>
  <c r="H15" i="1"/>
  <c r="G16" i="1"/>
  <c r="H16" i="1"/>
  <c r="G17" i="1"/>
  <c r="H17" i="1"/>
  <c r="G18" i="1"/>
  <c r="H18" i="1"/>
  <c r="G19" i="1"/>
  <c r="H19" i="1"/>
  <c r="G20" i="1"/>
  <c r="H20" i="1"/>
  <c r="G21" i="1"/>
  <c r="H21" i="1"/>
  <c r="G22" i="1"/>
  <c r="H22" i="1"/>
  <c r="G23" i="1"/>
  <c r="H23" i="1"/>
  <c r="G24" i="1"/>
  <c r="H24" i="1"/>
  <c r="H25" i="1"/>
  <c r="H26" i="1"/>
  <c r="H27" i="1"/>
  <c r="H28" i="1"/>
  <c r="H29" i="1"/>
  <c r="H30" i="1"/>
  <c r="H31" i="1"/>
  <c r="H32" i="1"/>
  <c r="H33" i="1"/>
  <c r="H34" i="1"/>
  <c r="H35" i="1"/>
  <c r="H36" i="1"/>
  <c r="H37" i="1"/>
  <c r="H38" i="1"/>
  <c r="H39" i="1"/>
  <c r="H40" i="1"/>
  <c r="G54" i="1"/>
  <c r="G53" i="1"/>
  <c r="G52" i="1"/>
  <c r="G51" i="1"/>
  <c r="G50" i="1"/>
  <c r="G49" i="1"/>
  <c r="G48" i="1"/>
  <c r="G47" i="1"/>
  <c r="G46" i="1"/>
  <c r="G45" i="1"/>
  <c r="G41" i="1"/>
  <c r="G42" i="1"/>
  <c r="G43" i="1"/>
  <c r="G44" i="1"/>
  <c r="G55" i="1"/>
  <c r="G25" i="1"/>
  <c r="G26" i="1"/>
  <c r="G27" i="1"/>
  <c r="G28" i="1"/>
  <c r="G29" i="1"/>
  <c r="G30" i="1"/>
  <c r="G31" i="1"/>
  <c r="G32" i="1"/>
  <c r="G33" i="1"/>
  <c r="G34" i="1"/>
  <c r="G35" i="1"/>
  <c r="G36" i="1"/>
  <c r="G37" i="1"/>
  <c r="G38" i="1"/>
  <c r="G39" i="1"/>
  <c r="G40" i="1"/>
</calcChain>
</file>

<file path=xl/sharedStrings.xml><?xml version="1.0" encoding="utf-8"?>
<sst xmlns="http://schemas.openxmlformats.org/spreadsheetml/2006/main" count="343" uniqueCount="258">
  <si>
    <r>
      <t xml:space="preserve">                     勞健保保費對照表</t>
    </r>
    <r>
      <rPr>
        <sz val="16"/>
        <color indexed="48"/>
        <rFont val="新細明體"/>
        <family val="1"/>
        <charset val="136"/>
      </rPr>
      <t xml:space="preserve"> (</t>
    </r>
    <r>
      <rPr>
        <sz val="12"/>
        <color indexed="48"/>
        <rFont val="新細明體"/>
        <family val="1"/>
        <charset val="136"/>
      </rPr>
      <t>適用對象：一般本國人</t>
    </r>
    <r>
      <rPr>
        <sz val="16"/>
        <color indexed="48"/>
        <rFont val="新細明體"/>
        <family val="1"/>
        <charset val="136"/>
      </rPr>
      <t>)  105年1月1日起適用</t>
    </r>
    <phoneticPr fontId="3" type="noConversion"/>
  </si>
  <si>
    <t>級數</t>
    <phoneticPr fontId="3" type="noConversion"/>
  </si>
  <si>
    <t>投保級距</t>
    <phoneticPr fontId="3" type="noConversion"/>
  </si>
  <si>
    <t>勞保費</t>
    <phoneticPr fontId="3" type="noConversion"/>
  </si>
  <si>
    <t>健保費</t>
    <phoneticPr fontId="3" type="noConversion"/>
  </si>
  <si>
    <t>合計</t>
    <phoneticPr fontId="3" type="noConversion"/>
  </si>
  <si>
    <t>備註</t>
    <phoneticPr fontId="3" type="noConversion"/>
  </si>
  <si>
    <t>普通事故費率</t>
  </si>
  <si>
    <t>本人負擔</t>
    <phoneticPr fontId="3" type="noConversion"/>
  </si>
  <si>
    <t>雇主負擔</t>
    <phoneticPr fontId="3" type="noConversion"/>
  </si>
  <si>
    <t>就業保險費率</t>
    <phoneticPr fontId="3" type="noConversion"/>
  </si>
  <si>
    <t>健保費率、平均眷口數調整</t>
    <phoneticPr fontId="3" type="noConversion"/>
  </si>
  <si>
    <t>健保本人費率</t>
    <phoneticPr fontId="3" type="noConversion"/>
  </si>
  <si>
    <t>健保費率</t>
    <phoneticPr fontId="3" type="noConversion"/>
  </si>
  <si>
    <t>說明</t>
    <phoneticPr fontId="3" type="noConversion"/>
  </si>
  <si>
    <t>1.本表適用對象為一般本國人，公、民營事業、機構及有一定雇主之受雇者。</t>
    <phoneticPr fontId="3" type="noConversion"/>
  </si>
  <si>
    <t>2.本表所列保費係以月為計算單位，新加保者自加保日起，按日計收勞保費；健保費則按月計收保費。</t>
    <phoneticPr fontId="3" type="noConversion"/>
  </si>
  <si>
    <t>3.月支薪資金額介於兩投保級距間，以較高級數之投保級距，為適用級距。</t>
    <phoneticPr fontId="3" type="noConversion"/>
  </si>
  <si>
    <t>4.自104年7月1日起，基本工資調整為20,008元；投保級距第一級自7月1日起調整為20,008元。</t>
    <phoneticPr fontId="3" type="noConversion"/>
  </si>
  <si>
    <t>5.勞保普通事故保險費率調整為9.0%，就業保險費率1%；但雇主本人無需就業保險，勞保費率會少1%，另有他表可查。</t>
    <phoneticPr fontId="3" type="noConversion"/>
  </si>
  <si>
    <t>6.本表不含職災保險費與工資墊償基金提繳。職災保險費率因行業別而有不同，全額由投保單位負擔。如屬勞委會公告之適用範圍，工資墊償基金提繳率0.025%，亦由投保單位全額負擔。</t>
    <phoneticPr fontId="3" type="noConversion"/>
  </si>
  <si>
    <t>7.自105年1月1日起，健保費率調降為4.69％。</t>
    <phoneticPr fontId="3" type="noConversion"/>
  </si>
  <si>
    <t>8.自105年1月1日起投保單位負擔及政府補助金額含本人及平均眷屬人數0.61人，合計1.61人。</t>
    <phoneticPr fontId="3" type="noConversion"/>
  </si>
  <si>
    <t>全民健康保險保險費負擔金額表(五)</t>
    <phoneticPr fontId="3" type="noConversion"/>
  </si>
  <si>
    <t xml:space="preserve">           ﹝雇主、自營業主、專門職業及技術人員自行執業者適用﹞</t>
    <phoneticPr fontId="17" type="noConversion"/>
  </si>
  <si>
    <t>單位：新台幣元</t>
  </si>
  <si>
    <t>投保金額等級</t>
    <phoneticPr fontId="3" type="noConversion"/>
  </si>
  <si>
    <t>月投保金額</t>
  </si>
  <si>
    <t>被保險人及眷屬負擔金額﹝負擔比率100%﹞</t>
  </si>
  <si>
    <t>本人</t>
    <phoneticPr fontId="17" type="noConversion"/>
  </si>
  <si>
    <t>本人+1眷口</t>
    <phoneticPr fontId="17" type="noConversion"/>
  </si>
  <si>
    <t>本人+2眷口</t>
    <phoneticPr fontId="17" type="noConversion"/>
  </si>
  <si>
    <t>本人+3眷口</t>
    <phoneticPr fontId="17" type="noConversion"/>
  </si>
  <si>
    <t>103年7月1日起實施</t>
    <phoneticPr fontId="3" type="noConversion"/>
  </si>
  <si>
    <t xml:space="preserve">                         承保組製表</t>
    <phoneticPr fontId="3" type="noConversion"/>
  </si>
  <si>
    <t>註:1.自103年7月1日起，配合基本工資調整，修正投保金額分級表級數。</t>
    <phoneticPr fontId="3" type="noConversion"/>
  </si>
  <si>
    <t xml:space="preserve">    2.僱用被保險人數5人以上之事業單位負責人或會計師、律師、建築師、醫師、牙醫師、中醫師自行執業者除自行舉證申報其投保金額者外，應按投保金額分級表最高一級申報。自行舉證申報之投保金額，最低不得低於勞工保險投保薪資分級表最高一級(目前為43,900元)及其所屬員工申報之最高投保金額。</t>
    <phoneticPr fontId="17" type="noConversion"/>
  </si>
  <si>
    <t xml:space="preserve">   3.僱用被保險人數未滿5人之事業單位負責人、前項以外之專門職業及技術人員自行執業者或屬於第一類被保險人之自營業主，除自行舉證申報其投保金額者外，應按投保金額分級表最高一級申報。自行舉證申報之投保金額，最低不得低於本法第十條第一項第一款第二目被保險人之平均投保金額(目前為34,800元)及其所屬員工申報之最高投保金額。但未僱用有酬人員幫同工作之本款專門職業及技術人員自行執業者，其自行舉證申報之投保金額，最低以投保金額分級表第六級(24,000元)為限。</t>
    <phoneticPr fontId="17" type="noConversion"/>
  </si>
  <si>
    <t>全民健康保險保險費負擔金額表(四)</t>
    <phoneticPr fontId="3" type="noConversion"/>
  </si>
  <si>
    <t>﹝職業工會會員適用﹞</t>
    <phoneticPr fontId="17" type="noConversion"/>
  </si>
  <si>
    <t>被保險人及眷屬負擔金額﹝負擔比率60%﹞</t>
  </si>
  <si>
    <t>本人</t>
    <phoneticPr fontId="3" type="noConversion"/>
  </si>
  <si>
    <t>本人+
１眷口</t>
    <phoneticPr fontId="3" type="noConversion"/>
  </si>
  <si>
    <t>本人+
２眷口</t>
    <phoneticPr fontId="3" type="noConversion"/>
  </si>
  <si>
    <t>本人+
３眷口</t>
    <phoneticPr fontId="3" type="noConversion"/>
  </si>
  <si>
    <t>註:1.自103年7月1日第2類被保險人投保金額下限調整為22800元。</t>
    <phoneticPr fontId="17" type="noConversion"/>
  </si>
  <si>
    <t xml:space="preserve">     2.自102年1月1日起費率調整為4.91%。</t>
    <phoneticPr fontId="3" type="noConversion"/>
  </si>
  <si>
    <t xml:space="preserve">     3.自101年7月1日起第2類被保險人及眷屬之保險費由中央政府負擔40%。</t>
    <phoneticPr fontId="3" type="noConversion"/>
  </si>
  <si>
    <t>全民健康保險保險費負擔金額表(七)</t>
    <phoneticPr fontId="3" type="noConversion"/>
  </si>
  <si>
    <t>(第六類無職業榮民之眷屬、地區人口適用﹞</t>
    <phoneticPr fontId="3" type="noConversion"/>
  </si>
  <si>
    <t>無職業榮民之眷屬</t>
    <phoneticPr fontId="17" type="noConversion"/>
  </si>
  <si>
    <t>平均保險費</t>
    <phoneticPr fontId="3" type="noConversion"/>
  </si>
  <si>
    <t>自付保險費(負擔比率30％)</t>
    <phoneticPr fontId="17" type="noConversion"/>
  </si>
  <si>
    <t>地區人口</t>
    <phoneticPr fontId="17" type="noConversion"/>
  </si>
  <si>
    <t>被保險人及眷屬負擔金額﹝負擔比率60%﹞</t>
    <phoneticPr fontId="38" type="noConversion"/>
  </si>
  <si>
    <t>本人+１眷口</t>
    <phoneticPr fontId="38" type="noConversion"/>
  </si>
  <si>
    <t>本人+２眷口</t>
    <phoneticPr fontId="38" type="noConversion"/>
  </si>
  <si>
    <t>本人+３眷口</t>
    <phoneticPr fontId="38" type="noConversion"/>
  </si>
  <si>
    <t>102年1月1日起實施</t>
    <phoneticPr fontId="3" type="noConversion"/>
  </si>
  <si>
    <t>承保組製表</t>
    <phoneticPr fontId="3" type="noConversion"/>
  </si>
  <si>
    <t>註:1.無職業榮民之眷屬保險費由行政院退除役官兵輔導委員會補助70%。</t>
    <phoneticPr fontId="17" type="noConversion"/>
  </si>
  <si>
    <t xml:space="preserve">    2.地區人口之被保險人及眷屬保險費由中央政府負擔40%。</t>
    <phoneticPr fontId="17" type="noConversion"/>
  </si>
  <si>
    <r>
      <t>勞</t>
    </r>
    <r>
      <rPr>
        <sz val="18"/>
        <color indexed="12"/>
        <rFont val="Times New Roman"/>
        <family val="1"/>
      </rPr>
      <t xml:space="preserve">  </t>
    </r>
    <r>
      <rPr>
        <sz val="18"/>
        <color indexed="12"/>
        <rFont val="標楷體"/>
        <family val="4"/>
        <charset val="136"/>
      </rPr>
      <t>工</t>
    </r>
    <r>
      <rPr>
        <sz val="18"/>
        <color indexed="12"/>
        <rFont val="Times New Roman"/>
        <family val="1"/>
      </rPr>
      <t xml:space="preserve">  </t>
    </r>
    <r>
      <rPr>
        <sz val="18"/>
        <color indexed="12"/>
        <rFont val="標楷體"/>
        <family val="4"/>
        <charset val="136"/>
      </rPr>
      <t>保</t>
    </r>
    <r>
      <rPr>
        <sz val="18"/>
        <color indexed="12"/>
        <rFont val="Times New Roman"/>
        <family val="1"/>
      </rPr>
      <t xml:space="preserve">  </t>
    </r>
    <r>
      <rPr>
        <sz val="18"/>
        <color indexed="12"/>
        <rFont val="標楷體"/>
        <family val="4"/>
        <charset val="136"/>
      </rPr>
      <t>險</t>
    </r>
    <r>
      <rPr>
        <sz val="18"/>
        <color indexed="12"/>
        <rFont val="Times New Roman"/>
        <family val="1"/>
      </rPr>
      <t xml:space="preserve">  </t>
    </r>
    <r>
      <rPr>
        <sz val="18"/>
        <color indexed="12"/>
        <rFont val="標楷體"/>
        <family val="4"/>
        <charset val="136"/>
      </rPr>
      <t>普</t>
    </r>
    <r>
      <rPr>
        <sz val="18"/>
        <color indexed="12"/>
        <rFont val="Times New Roman"/>
        <family val="1"/>
      </rPr>
      <t xml:space="preserve">  </t>
    </r>
    <r>
      <rPr>
        <sz val="18"/>
        <color indexed="12"/>
        <rFont val="標楷體"/>
        <family val="4"/>
        <charset val="136"/>
      </rPr>
      <t>通</t>
    </r>
    <r>
      <rPr>
        <sz val="18"/>
        <color indexed="12"/>
        <rFont val="Times New Roman"/>
        <family val="1"/>
      </rPr>
      <t xml:space="preserve">  </t>
    </r>
    <r>
      <rPr>
        <sz val="18"/>
        <color indexed="12"/>
        <rFont val="標楷體"/>
        <family val="4"/>
        <charset val="136"/>
      </rPr>
      <t>事</t>
    </r>
    <r>
      <rPr>
        <sz val="18"/>
        <color indexed="12"/>
        <rFont val="Times New Roman"/>
        <family val="1"/>
      </rPr>
      <t xml:space="preserve">  </t>
    </r>
    <r>
      <rPr>
        <sz val="18"/>
        <color indexed="12"/>
        <rFont val="標楷體"/>
        <family val="4"/>
        <charset val="136"/>
      </rPr>
      <t>故</t>
    </r>
    <r>
      <rPr>
        <sz val="18"/>
        <color indexed="12"/>
        <rFont val="Times New Roman"/>
        <family val="1"/>
      </rPr>
      <t xml:space="preserve">  </t>
    </r>
    <r>
      <rPr>
        <sz val="18"/>
        <color indexed="12"/>
        <rFont val="標楷體"/>
        <family val="4"/>
        <charset val="136"/>
      </rPr>
      <t>保</t>
    </r>
    <r>
      <rPr>
        <sz val="18"/>
        <color indexed="12"/>
        <rFont val="Times New Roman"/>
        <family val="1"/>
      </rPr>
      <t xml:space="preserve">  </t>
    </r>
    <r>
      <rPr>
        <sz val="18"/>
        <color indexed="12"/>
        <rFont val="標楷體"/>
        <family val="4"/>
        <charset val="136"/>
      </rPr>
      <t>險</t>
    </r>
    <r>
      <rPr>
        <sz val="18"/>
        <color indexed="12"/>
        <rFont val="Times New Roman"/>
        <family val="1"/>
      </rPr>
      <t xml:space="preserve">  </t>
    </r>
    <r>
      <rPr>
        <sz val="18"/>
        <color indexed="12"/>
        <rFont val="標楷體"/>
        <family val="4"/>
        <charset val="136"/>
      </rPr>
      <t>費</t>
    </r>
    <r>
      <rPr>
        <sz val="18"/>
        <color indexed="12"/>
        <rFont val="Times New Roman"/>
        <family val="1"/>
      </rPr>
      <t xml:space="preserve">  </t>
    </r>
    <r>
      <rPr>
        <sz val="18"/>
        <color indexed="12"/>
        <rFont val="標楷體"/>
        <family val="4"/>
        <charset val="136"/>
      </rPr>
      <t>被</t>
    </r>
    <r>
      <rPr>
        <sz val="18"/>
        <color indexed="12"/>
        <rFont val="Times New Roman"/>
        <family val="1"/>
      </rPr>
      <t xml:space="preserve">  </t>
    </r>
    <r>
      <rPr>
        <sz val="18"/>
        <color indexed="12"/>
        <rFont val="標楷體"/>
        <family val="4"/>
        <charset val="136"/>
      </rPr>
      <t>保</t>
    </r>
    <r>
      <rPr>
        <sz val="18"/>
        <color indexed="12"/>
        <rFont val="Times New Roman"/>
        <family val="1"/>
      </rPr>
      <t xml:space="preserve">  </t>
    </r>
    <r>
      <rPr>
        <sz val="18"/>
        <color indexed="12"/>
        <rFont val="標楷體"/>
        <family val="4"/>
        <charset val="136"/>
      </rPr>
      <t>險</t>
    </r>
    <r>
      <rPr>
        <sz val="18"/>
        <color indexed="12"/>
        <rFont val="Times New Roman"/>
        <family val="1"/>
      </rPr>
      <t xml:space="preserve">  </t>
    </r>
    <r>
      <rPr>
        <sz val="18"/>
        <color indexed="12"/>
        <rFont val="標楷體"/>
        <family val="4"/>
        <charset val="136"/>
      </rPr>
      <t>人</t>
    </r>
    <r>
      <rPr>
        <sz val="18"/>
        <color indexed="12"/>
        <rFont val="Times New Roman"/>
        <family val="1"/>
      </rPr>
      <t xml:space="preserve">  </t>
    </r>
    <r>
      <rPr>
        <sz val="18"/>
        <color indexed="12"/>
        <rFont val="標楷體"/>
        <family val="4"/>
        <charset val="136"/>
      </rPr>
      <t>與</t>
    </r>
    <r>
      <rPr>
        <sz val="18"/>
        <color indexed="12"/>
        <rFont val="Times New Roman"/>
        <family val="1"/>
      </rPr>
      <t xml:space="preserve">  </t>
    </r>
    <r>
      <rPr>
        <sz val="18"/>
        <color indexed="12"/>
        <rFont val="標楷體"/>
        <family val="4"/>
        <charset val="136"/>
      </rPr>
      <t>投</t>
    </r>
    <r>
      <rPr>
        <sz val="18"/>
        <color indexed="12"/>
        <rFont val="Times New Roman"/>
        <family val="1"/>
      </rPr>
      <t xml:space="preserve">   </t>
    </r>
    <r>
      <rPr>
        <sz val="18"/>
        <color indexed="12"/>
        <rFont val="標楷體"/>
        <family val="4"/>
        <charset val="136"/>
      </rPr>
      <t>保</t>
    </r>
    <r>
      <rPr>
        <sz val="18"/>
        <color indexed="12"/>
        <rFont val="Times New Roman"/>
        <family val="1"/>
      </rPr>
      <t xml:space="preserve">  </t>
    </r>
    <r>
      <rPr>
        <sz val="18"/>
        <color indexed="12"/>
        <rFont val="標楷體"/>
        <family val="4"/>
        <charset val="136"/>
      </rPr>
      <t>單</t>
    </r>
    <r>
      <rPr>
        <sz val="18"/>
        <color indexed="12"/>
        <rFont val="Times New Roman"/>
        <family val="1"/>
      </rPr>
      <t xml:space="preserve">  </t>
    </r>
    <r>
      <rPr>
        <sz val="18"/>
        <color indexed="12"/>
        <rFont val="標楷體"/>
        <family val="4"/>
        <charset val="136"/>
      </rPr>
      <t>位</t>
    </r>
    <r>
      <rPr>
        <sz val="18"/>
        <color indexed="12"/>
        <rFont val="Times New Roman"/>
        <family val="1"/>
      </rPr>
      <t xml:space="preserve">  </t>
    </r>
    <r>
      <rPr>
        <sz val="18"/>
        <color indexed="12"/>
        <rFont val="標楷體"/>
        <family val="4"/>
        <charset val="136"/>
      </rPr>
      <t>分</t>
    </r>
    <r>
      <rPr>
        <sz val="18"/>
        <color indexed="12"/>
        <rFont val="Times New Roman"/>
        <family val="1"/>
      </rPr>
      <t xml:space="preserve">  </t>
    </r>
    <r>
      <rPr>
        <sz val="18"/>
        <color indexed="12"/>
        <rFont val="標楷體"/>
        <family val="4"/>
        <charset val="136"/>
      </rPr>
      <t>擔</t>
    </r>
    <r>
      <rPr>
        <sz val="18"/>
        <color indexed="12"/>
        <rFont val="Times New Roman"/>
        <family val="1"/>
      </rPr>
      <t xml:space="preserve">  </t>
    </r>
    <r>
      <rPr>
        <sz val="18"/>
        <color indexed="12"/>
        <rFont val="標楷體"/>
        <family val="4"/>
        <charset val="136"/>
      </rPr>
      <t>金</t>
    </r>
    <r>
      <rPr>
        <sz val="18"/>
        <color indexed="12"/>
        <rFont val="Times New Roman"/>
        <family val="1"/>
      </rPr>
      <t xml:space="preserve">  </t>
    </r>
    <r>
      <rPr>
        <sz val="18"/>
        <color indexed="12"/>
        <rFont val="標楷體"/>
        <family val="4"/>
        <charset val="136"/>
      </rPr>
      <t>額</t>
    </r>
    <r>
      <rPr>
        <sz val="18"/>
        <color indexed="12"/>
        <rFont val="Times New Roman"/>
        <family val="1"/>
      </rPr>
      <t xml:space="preserve">  </t>
    </r>
    <r>
      <rPr>
        <sz val="18"/>
        <color indexed="12"/>
        <rFont val="標楷體"/>
        <family val="4"/>
        <charset val="136"/>
      </rPr>
      <t>表</t>
    </r>
    <r>
      <rPr>
        <sz val="18"/>
        <color indexed="12"/>
        <rFont val="Times New Roman"/>
        <family val="1"/>
      </rPr>
      <t xml:space="preserve"> (</t>
    </r>
    <r>
      <rPr>
        <sz val="18"/>
        <color indexed="12"/>
        <rFont val="標楷體"/>
        <family val="4"/>
        <charset val="136"/>
      </rPr>
      <t>自</t>
    </r>
    <r>
      <rPr>
        <sz val="18"/>
        <color indexed="12"/>
        <rFont val="Times New Roman"/>
        <family val="1"/>
      </rPr>
      <t>104</t>
    </r>
    <r>
      <rPr>
        <sz val="18"/>
        <color indexed="12"/>
        <rFont val="標楷體"/>
        <family val="4"/>
        <charset val="136"/>
      </rPr>
      <t>年</t>
    </r>
    <r>
      <rPr>
        <sz val="18"/>
        <color indexed="12"/>
        <rFont val="Times New Roman"/>
        <family val="1"/>
      </rPr>
      <t>7</t>
    </r>
    <r>
      <rPr>
        <sz val="18"/>
        <color indexed="12"/>
        <rFont val="標楷體"/>
        <family val="4"/>
        <charset val="136"/>
      </rPr>
      <t>月</t>
    </r>
    <r>
      <rPr>
        <sz val="18"/>
        <color indexed="12"/>
        <rFont val="Times New Roman"/>
        <family val="1"/>
      </rPr>
      <t>1</t>
    </r>
    <r>
      <rPr>
        <sz val="18"/>
        <color indexed="12"/>
        <rFont val="標楷體"/>
        <family val="4"/>
        <charset val="136"/>
      </rPr>
      <t>日起適用</t>
    </r>
    <r>
      <rPr>
        <sz val="18"/>
        <color indexed="12"/>
        <rFont val="Times New Roman"/>
        <family val="1"/>
      </rPr>
      <t xml:space="preserve">) </t>
    </r>
    <phoneticPr fontId="3" type="noConversion"/>
  </si>
  <si>
    <t>單位：新台幣元</t>
    <phoneticPr fontId="3" type="noConversion"/>
  </si>
  <si>
    <t>※本表不含勞工保險職業災害保險費，職業災害保險費率依投保單位行業別而有不同，請按繳款單所列職業災害保險費率自行計算，並請依規定職業災害保險費全部由投保單位負擔。</t>
    <phoneticPr fontId="3" type="noConversion"/>
  </si>
  <si>
    <t>部分工時勞工適用</t>
  </si>
  <si>
    <t>部分工時勞工、職訓機構受訓者、童工適用</t>
    <phoneticPr fontId="3" type="noConversion"/>
  </si>
  <si>
    <t>第1級</t>
    <phoneticPr fontId="3" type="noConversion"/>
  </si>
  <si>
    <t>第2級</t>
    <phoneticPr fontId="3" type="noConversion"/>
  </si>
  <si>
    <t>第3級</t>
  </si>
  <si>
    <t>第4級</t>
  </si>
  <si>
    <t>第5級</t>
  </si>
  <si>
    <t>第6級</t>
  </si>
  <si>
    <t>普通事故費率</t>
    <phoneticPr fontId="3" type="noConversion"/>
  </si>
  <si>
    <t>勞工</t>
    <phoneticPr fontId="3" type="noConversion"/>
  </si>
  <si>
    <t>單位</t>
    <phoneticPr fontId="3" type="noConversion"/>
  </si>
  <si>
    <t>第7級</t>
    <phoneticPr fontId="3" type="noConversion"/>
  </si>
  <si>
    <t>第8級</t>
    <phoneticPr fontId="3" type="noConversion"/>
  </si>
  <si>
    <t>第9級</t>
  </si>
  <si>
    <t>第10級</t>
  </si>
  <si>
    <t>第11級</t>
  </si>
  <si>
    <t>第12級</t>
  </si>
  <si>
    <t>第13級</t>
  </si>
  <si>
    <t>第14級</t>
  </si>
  <si>
    <t>第15級</t>
  </si>
  <si>
    <t>第16級</t>
  </si>
  <si>
    <t>第17級</t>
  </si>
  <si>
    <t>第18級</t>
  </si>
  <si>
    <t>第19級</t>
  </si>
  <si>
    <t>附註：(一)勞工保險條例第6條第1項第1款至第6款及第8條第1項第1款至第3款規定之被保險人，但不適用就業保險者，適用本表負擔保險費。</t>
    <phoneticPr fontId="3" type="noConversion"/>
  </si>
  <si>
    <t xml:space="preserve">      (二)勞工保險普通事故保險費率自104年1月1日起由8.5％調整為9％，表列保險費金額係依現行勞工保險普通事故保險費率9%，按被保險人負擔20%，投保單位負擔70%之比例計算。</t>
    <phoneticPr fontId="3" type="noConversion"/>
  </si>
  <si>
    <t xml:space="preserve">      (三)本表投保薪資等級金額錄自勞動部104年4月24日勞動保2字第1040140205號令修正發布之「勞工保險投保薪資分級表」(自104年7月1日起施行)。</t>
    <phoneticPr fontId="3" type="noConversion"/>
  </si>
  <si>
    <t xml:space="preserve">      (四)有關被保險人與投保單位應負擔之勞工保險普通事故保險費、職業災害保險費及就業保險費詳細金額，請利用本局網站(www.bli.gov.tw)網路e櫃台 /其他便民服務 /保險費分擔表/一般單位保險費分擔金額表項下查詢，</t>
    <phoneticPr fontId="3" type="noConversion"/>
  </si>
  <si>
    <t xml:space="preserve">          或利用網路快速服務/保險費/給付金額試算/勞保、就保個人保險費試算項下查詢。                                                                                                                                                                                                               </t>
    <phoneticPr fontId="3" type="noConversion"/>
  </si>
  <si>
    <t>104.04製表</t>
    <phoneticPr fontId="3" type="noConversion"/>
  </si>
  <si>
    <r>
      <t xml:space="preserve">                                            </t>
    </r>
    <r>
      <rPr>
        <b/>
        <sz val="18"/>
        <color indexed="8"/>
        <rFont val="標楷體"/>
        <family val="4"/>
        <charset val="136"/>
      </rPr>
      <t>職</t>
    </r>
    <r>
      <rPr>
        <b/>
        <sz val="18"/>
        <color indexed="8"/>
        <rFont val="Times New Roman"/>
        <family val="1"/>
      </rPr>
      <t xml:space="preserve"> </t>
    </r>
    <r>
      <rPr>
        <b/>
        <sz val="18"/>
        <color indexed="8"/>
        <rFont val="標楷體"/>
        <family val="4"/>
        <charset val="136"/>
      </rPr>
      <t>業</t>
    </r>
    <r>
      <rPr>
        <b/>
        <sz val="18"/>
        <color indexed="8"/>
        <rFont val="Times New Roman"/>
        <family val="1"/>
      </rPr>
      <t xml:space="preserve"> </t>
    </r>
    <r>
      <rPr>
        <b/>
        <sz val="18"/>
        <color indexed="8"/>
        <rFont val="標楷體"/>
        <family val="4"/>
        <charset val="136"/>
      </rPr>
      <t>工</t>
    </r>
    <r>
      <rPr>
        <b/>
        <sz val="18"/>
        <color indexed="8"/>
        <rFont val="Times New Roman"/>
        <family val="1"/>
      </rPr>
      <t xml:space="preserve"> </t>
    </r>
    <r>
      <rPr>
        <b/>
        <sz val="18"/>
        <color indexed="8"/>
        <rFont val="標楷體"/>
        <family val="4"/>
        <charset val="136"/>
      </rPr>
      <t>會</t>
    </r>
    <r>
      <rPr>
        <b/>
        <sz val="18"/>
        <color indexed="8"/>
        <rFont val="Times New Roman"/>
        <family val="1"/>
      </rPr>
      <t xml:space="preserve"> </t>
    </r>
    <r>
      <rPr>
        <b/>
        <sz val="18"/>
        <color indexed="8"/>
        <rFont val="標楷體"/>
        <family val="4"/>
        <charset val="136"/>
      </rPr>
      <t>被</t>
    </r>
    <r>
      <rPr>
        <b/>
        <sz val="18"/>
        <color indexed="8"/>
        <rFont val="Times New Roman"/>
        <family val="1"/>
      </rPr>
      <t xml:space="preserve"> </t>
    </r>
    <r>
      <rPr>
        <b/>
        <sz val="18"/>
        <color indexed="8"/>
        <rFont val="標楷體"/>
        <family val="4"/>
        <charset val="136"/>
      </rPr>
      <t>保</t>
    </r>
    <r>
      <rPr>
        <b/>
        <sz val="18"/>
        <color indexed="8"/>
        <rFont val="Times New Roman"/>
        <family val="1"/>
      </rPr>
      <t xml:space="preserve"> </t>
    </r>
    <r>
      <rPr>
        <b/>
        <sz val="18"/>
        <color indexed="8"/>
        <rFont val="標楷體"/>
        <family val="4"/>
        <charset val="136"/>
      </rPr>
      <t>險</t>
    </r>
    <r>
      <rPr>
        <b/>
        <sz val="18"/>
        <color indexed="8"/>
        <rFont val="Times New Roman"/>
        <family val="1"/>
      </rPr>
      <t xml:space="preserve"> </t>
    </r>
    <r>
      <rPr>
        <b/>
        <sz val="18"/>
        <color indexed="8"/>
        <rFont val="標楷體"/>
        <family val="4"/>
        <charset val="136"/>
      </rPr>
      <t>人</t>
    </r>
    <r>
      <rPr>
        <b/>
        <sz val="18"/>
        <color indexed="8"/>
        <rFont val="Times New Roman"/>
        <family val="1"/>
      </rPr>
      <t xml:space="preserve"> </t>
    </r>
    <r>
      <rPr>
        <b/>
        <sz val="18"/>
        <color indexed="8"/>
        <rFont val="標楷體"/>
        <family val="4"/>
        <charset val="136"/>
      </rPr>
      <t>（會</t>
    </r>
    <r>
      <rPr>
        <b/>
        <sz val="18"/>
        <color indexed="8"/>
        <rFont val="Times New Roman"/>
        <family val="1"/>
      </rPr>
      <t xml:space="preserve"> </t>
    </r>
    <r>
      <rPr>
        <b/>
        <sz val="18"/>
        <color indexed="8"/>
        <rFont val="標楷體"/>
        <family val="4"/>
        <charset val="136"/>
      </rPr>
      <t>員）勞</t>
    </r>
    <r>
      <rPr>
        <b/>
        <sz val="18"/>
        <color indexed="8"/>
        <rFont val="Times New Roman"/>
        <family val="1"/>
      </rPr>
      <t xml:space="preserve"> </t>
    </r>
    <r>
      <rPr>
        <b/>
        <sz val="18"/>
        <color indexed="8"/>
        <rFont val="標楷體"/>
        <family val="4"/>
        <charset val="136"/>
      </rPr>
      <t>工</t>
    </r>
    <r>
      <rPr>
        <b/>
        <sz val="18"/>
        <color indexed="8"/>
        <rFont val="Times New Roman"/>
        <family val="1"/>
      </rPr>
      <t xml:space="preserve"> </t>
    </r>
    <r>
      <rPr>
        <b/>
        <sz val="18"/>
        <color indexed="8"/>
        <rFont val="標楷體"/>
        <family val="4"/>
        <charset val="136"/>
      </rPr>
      <t>保</t>
    </r>
    <r>
      <rPr>
        <b/>
        <sz val="18"/>
        <color indexed="8"/>
        <rFont val="Times New Roman"/>
        <family val="1"/>
      </rPr>
      <t xml:space="preserve"> </t>
    </r>
    <r>
      <rPr>
        <b/>
        <sz val="18"/>
        <color indexed="8"/>
        <rFont val="標楷體"/>
        <family val="4"/>
        <charset val="136"/>
      </rPr>
      <t>險</t>
    </r>
    <r>
      <rPr>
        <b/>
        <sz val="18"/>
        <color indexed="8"/>
        <rFont val="Times New Roman"/>
        <family val="1"/>
      </rPr>
      <t xml:space="preserve"> </t>
    </r>
    <r>
      <rPr>
        <b/>
        <sz val="18"/>
        <color indexed="8"/>
        <rFont val="標楷體"/>
        <family val="4"/>
        <charset val="136"/>
      </rPr>
      <t>月</t>
    </r>
    <r>
      <rPr>
        <b/>
        <sz val="18"/>
        <color indexed="8"/>
        <rFont val="Times New Roman"/>
        <family val="1"/>
      </rPr>
      <t xml:space="preserve"> </t>
    </r>
    <r>
      <rPr>
        <b/>
        <sz val="18"/>
        <color indexed="8"/>
        <rFont val="標楷體"/>
        <family val="4"/>
        <charset val="136"/>
      </rPr>
      <t>負</t>
    </r>
    <r>
      <rPr>
        <b/>
        <sz val="18"/>
        <color indexed="8"/>
        <rFont val="Times New Roman"/>
        <family val="1"/>
      </rPr>
      <t xml:space="preserve"> </t>
    </r>
    <r>
      <rPr>
        <b/>
        <sz val="18"/>
        <color indexed="8"/>
        <rFont val="標楷體"/>
        <family val="4"/>
        <charset val="136"/>
      </rPr>
      <t>擔</t>
    </r>
    <r>
      <rPr>
        <b/>
        <sz val="18"/>
        <color indexed="8"/>
        <rFont val="Times New Roman"/>
        <family val="1"/>
      </rPr>
      <t xml:space="preserve"> </t>
    </r>
    <r>
      <rPr>
        <b/>
        <sz val="18"/>
        <color indexed="8"/>
        <rFont val="標楷體"/>
        <family val="4"/>
        <charset val="136"/>
      </rPr>
      <t>保</t>
    </r>
    <r>
      <rPr>
        <b/>
        <sz val="18"/>
        <color indexed="8"/>
        <rFont val="Times New Roman"/>
        <family val="1"/>
      </rPr>
      <t xml:space="preserve"> </t>
    </r>
    <r>
      <rPr>
        <b/>
        <sz val="18"/>
        <color indexed="8"/>
        <rFont val="標楷體"/>
        <family val="4"/>
        <charset val="136"/>
      </rPr>
      <t>險</t>
    </r>
    <r>
      <rPr>
        <b/>
        <sz val="18"/>
        <color indexed="8"/>
        <rFont val="Times New Roman"/>
        <family val="1"/>
      </rPr>
      <t xml:space="preserve"> </t>
    </r>
    <r>
      <rPr>
        <b/>
        <sz val="18"/>
        <color indexed="8"/>
        <rFont val="標楷體"/>
        <family val="4"/>
        <charset val="136"/>
      </rPr>
      <t>費</t>
    </r>
    <r>
      <rPr>
        <b/>
        <sz val="18"/>
        <color indexed="8"/>
        <rFont val="Times New Roman"/>
        <family val="1"/>
      </rPr>
      <t xml:space="preserve"> </t>
    </r>
    <r>
      <rPr>
        <b/>
        <sz val="18"/>
        <color indexed="8"/>
        <rFont val="標楷體"/>
        <family val="4"/>
        <charset val="136"/>
      </rPr>
      <t>金</t>
    </r>
    <r>
      <rPr>
        <b/>
        <sz val="18"/>
        <color indexed="8"/>
        <rFont val="Times New Roman"/>
        <family val="1"/>
      </rPr>
      <t xml:space="preserve"> </t>
    </r>
    <r>
      <rPr>
        <b/>
        <sz val="18"/>
        <color indexed="8"/>
        <rFont val="標楷體"/>
        <family val="4"/>
        <charset val="136"/>
      </rPr>
      <t>額</t>
    </r>
    <r>
      <rPr>
        <b/>
        <sz val="18"/>
        <color indexed="8"/>
        <rFont val="Times New Roman"/>
        <family val="1"/>
      </rPr>
      <t xml:space="preserve"> </t>
    </r>
    <r>
      <rPr>
        <b/>
        <sz val="18"/>
        <color indexed="8"/>
        <rFont val="標楷體"/>
        <family val="4"/>
        <charset val="136"/>
      </rPr>
      <t>表</t>
    </r>
    <r>
      <rPr>
        <b/>
        <sz val="18"/>
        <color indexed="8"/>
        <rFont val="Times New Roman"/>
        <family val="1"/>
      </rPr>
      <t xml:space="preserve">  (</t>
    </r>
    <r>
      <rPr>
        <b/>
        <sz val="18"/>
        <color indexed="8"/>
        <rFont val="標楷體"/>
        <family val="4"/>
        <charset val="136"/>
      </rPr>
      <t>自</t>
    </r>
    <r>
      <rPr>
        <b/>
        <sz val="18"/>
        <color indexed="8"/>
        <rFont val="Times New Roman"/>
        <family val="1"/>
      </rPr>
      <t>104</t>
    </r>
    <r>
      <rPr>
        <b/>
        <sz val="18"/>
        <color indexed="8"/>
        <rFont val="標楷體"/>
        <family val="4"/>
        <charset val="136"/>
      </rPr>
      <t>年</t>
    </r>
    <r>
      <rPr>
        <b/>
        <sz val="18"/>
        <color indexed="8"/>
        <rFont val="Times New Roman"/>
        <family val="1"/>
      </rPr>
      <t>7</t>
    </r>
    <r>
      <rPr>
        <b/>
        <sz val="18"/>
        <color indexed="8"/>
        <rFont val="標楷體"/>
        <family val="4"/>
        <charset val="136"/>
      </rPr>
      <t>月</t>
    </r>
    <r>
      <rPr>
        <b/>
        <sz val="18"/>
        <color indexed="8"/>
        <rFont val="Times New Roman"/>
        <family val="1"/>
      </rPr>
      <t>1</t>
    </r>
    <r>
      <rPr>
        <b/>
        <sz val="18"/>
        <color indexed="8"/>
        <rFont val="標楷體"/>
        <family val="4"/>
        <charset val="136"/>
      </rPr>
      <t>日起適用</t>
    </r>
    <r>
      <rPr>
        <b/>
        <sz val="18"/>
        <color indexed="8"/>
        <rFont val="Times New Roman"/>
        <family val="1"/>
      </rPr>
      <t xml:space="preserve">)   </t>
    </r>
    <r>
      <rPr>
        <b/>
        <sz val="12"/>
        <color indexed="8"/>
        <rFont val="標楷體"/>
        <family val="4"/>
        <charset val="136"/>
      </rPr>
      <t>單位：新台幣元</t>
    </r>
    <phoneticPr fontId="3" type="noConversion"/>
  </si>
  <si>
    <t>投  保  薪  資  等  級</t>
  </si>
  <si>
    <t>職業工人低收入戶者適用</t>
    <phoneticPr fontId="3" type="noConversion"/>
  </si>
  <si>
    <t>第7級</t>
  </si>
  <si>
    <t>第8級</t>
  </si>
  <si>
    <t>費率編號</t>
  </si>
  <si>
    <t>職災費率</t>
  </si>
  <si>
    <t>普通費率</t>
  </si>
  <si>
    <t>附註：（一）勞工保險條例第6條第1項第7款規定之被保險人（即無一定雇主或自營作業而參加職業工會者）適用本表負擔保險費。</t>
    <phoneticPr fontId="3" type="noConversion"/>
  </si>
  <si>
    <t>　　　（二）104年之勞工保險普通事故保險費費率按9.0%計算，職業災害保險費率為行業別災害費率與上、下班災害費率加總計算，勞工保險普通事故保險費與職業災害保險費均由被保險人負擔60%。</t>
    <phoneticPr fontId="3" type="noConversion"/>
  </si>
  <si>
    <t xml:space="preserve">      （三）依照行政院勞工委員會(現為勞動部)88年3月3日台88勞保2字第005873號函示略以，職業工人具有低收入戶身分且收入低於基本工資者，其勞保投保薪資得比照勞工保險投保薪資分級表有關職業訓練機構受訓者、童工及部分工時勞保被保險人所適用之等級申報。
            </t>
    <phoneticPr fontId="3" type="noConversion"/>
  </si>
  <si>
    <t xml:space="preserve">      （四）本表投保薪資等級金額錄自勞動部104年4月24日勞動保2字第1040140205號令修正發布之「勞工保險投保薪資分級表」。</t>
    <phoneticPr fontId="3" type="noConversion"/>
  </si>
  <si>
    <t xml:space="preserve">   </t>
    <phoneticPr fontId="3" type="noConversion"/>
  </si>
  <si>
    <t>104.4製表</t>
    <phoneticPr fontId="3" type="noConversion"/>
  </si>
  <si>
    <t>勞工保險職業災害保險適用行業別及費率表</t>
  </si>
  <si>
    <t xml:space="preserve">中華民國一百零一年十月十八日行政院勞工委員會勞保三字第一O一O一四O四二八號公告修正發布；
</t>
    <phoneticPr fontId="3" type="noConversion"/>
  </si>
  <si>
    <t>並自一百零二年一月一日起施行</t>
  </si>
  <si>
    <t>依據勞工保險條例第十三條第三項規定，職業災害保險費率分為行業別災害費率及上、下班災害費率二種，其費率如下：</t>
  </si>
  <si>
    <t>行業分類</t>
  </si>
  <si>
    <t xml:space="preserve">保險費率  </t>
  </si>
  <si>
    <t>大   分   類</t>
  </si>
  <si>
    <t>編號</t>
  </si>
  <si>
    <t>行      業       類       別</t>
  </si>
  <si>
    <t>行業別</t>
  </si>
  <si>
    <t>上下班</t>
  </si>
  <si>
    <t>職災費率﹪ (a)+(b)</t>
  </si>
  <si>
    <t>費率﹪</t>
  </si>
  <si>
    <t>(a)</t>
  </si>
  <si>
    <t>(b)</t>
  </si>
  <si>
    <t>農、林、漁、牧業</t>
  </si>
  <si>
    <t>一</t>
  </si>
  <si>
    <t>農、林、牧業</t>
  </si>
  <si>
    <t>二</t>
  </si>
  <si>
    <t>漁業</t>
  </si>
  <si>
    <t>礦業及土石採取業</t>
  </si>
  <si>
    <t>三</t>
  </si>
  <si>
    <t>石油及天然氣礦業、砂、石及黏土採取業、其他礦業及土石採取業</t>
  </si>
  <si>
    <t>四</t>
  </si>
  <si>
    <t>食品、飲料及菸草製造業</t>
  </si>
  <si>
    <t>五</t>
  </si>
  <si>
    <t>紡織業（紡織品製造業除外）</t>
  </si>
  <si>
    <t>六</t>
  </si>
  <si>
    <t>紡織品製造業</t>
  </si>
  <si>
    <t>七</t>
  </si>
  <si>
    <t>成衣及服飾品製造業</t>
  </si>
  <si>
    <t>八</t>
  </si>
  <si>
    <t>皮革、毛皮及其製品製造業</t>
  </si>
  <si>
    <t>九</t>
  </si>
  <si>
    <t>木竹製品及家具製造業</t>
  </si>
  <si>
    <t>十</t>
  </si>
  <si>
    <t>紙漿、紙及紙製品製造業</t>
  </si>
  <si>
    <t>一一</t>
  </si>
  <si>
    <t>印刷及資料儲存媒體複製業</t>
  </si>
  <si>
    <t>一二</t>
  </si>
  <si>
    <t>石油及煤製品、化學材料、化學製品、藥品及醫用化學製品製造業</t>
  </si>
  <si>
    <t>一三</t>
  </si>
  <si>
    <t>橡膠製品、塑膠製品製造業</t>
  </si>
  <si>
    <t>一四</t>
  </si>
  <si>
    <t>非金屬礦物製品製造業</t>
  </si>
  <si>
    <t>製造業</t>
  </si>
  <si>
    <t>一五</t>
  </si>
  <si>
    <t>基本金屬製造業</t>
  </si>
  <si>
    <t>一六</t>
  </si>
  <si>
    <t>金屬製品製造業（金屬手工具及模具、金屬容器製造業除外）</t>
  </si>
  <si>
    <t>一七</t>
  </si>
  <si>
    <t>金屬手工具及模具、金屬容器製造業</t>
  </si>
  <si>
    <t>一八</t>
  </si>
  <si>
    <t>電子零組件、電腦、電子產品及光學製品、電力設備製造業</t>
  </si>
  <si>
    <t>一九</t>
  </si>
  <si>
    <t>機械設備製造業、產業用機械設備維修及安裝業</t>
  </si>
  <si>
    <t>二０</t>
  </si>
  <si>
    <t>汽車及其零件、其他運輸工具及其零件製造業</t>
  </si>
  <si>
    <t>二一</t>
  </si>
  <si>
    <t>其他製造業</t>
  </si>
  <si>
    <t>電力及燃氣供應業</t>
  </si>
  <si>
    <t>二二</t>
  </si>
  <si>
    <t>用水供應及污染整治</t>
  </si>
  <si>
    <t>二三</t>
  </si>
  <si>
    <t>廢（污）水處理業、廢棄物清除、處理及資源回收處理業、污染整治業</t>
  </si>
  <si>
    <t>業</t>
  </si>
  <si>
    <t>二四</t>
  </si>
  <si>
    <t>用水供應業</t>
  </si>
  <si>
    <t>二五</t>
  </si>
  <si>
    <t>建築工程業</t>
  </si>
  <si>
    <t>二六</t>
  </si>
  <si>
    <t>土木工程業</t>
  </si>
  <si>
    <t>營造業</t>
  </si>
  <si>
    <t>二七</t>
  </si>
  <si>
    <t>庭園景觀工程業</t>
  </si>
  <si>
    <t>二八</t>
  </si>
  <si>
    <t>專門營造業（庭園景觀工程業；機電、管道及其他建築設備安裝業除外）</t>
  </si>
  <si>
    <t>二九</t>
  </si>
  <si>
    <t>機電、管道及其他建築設備安裝業</t>
  </si>
  <si>
    <t>批發及零售業</t>
  </si>
  <si>
    <t>三０</t>
  </si>
  <si>
    <t>批發業</t>
  </si>
  <si>
    <t>三一</t>
  </si>
  <si>
    <t>零售業</t>
  </si>
  <si>
    <t>三二</t>
  </si>
  <si>
    <t>陸上運輸業</t>
  </si>
  <si>
    <t>三三</t>
  </si>
  <si>
    <t>水上運輸業</t>
  </si>
  <si>
    <t>三四</t>
  </si>
  <si>
    <t>航空運輸業</t>
  </si>
  <si>
    <t>運輸及倉儲業</t>
  </si>
  <si>
    <t>三五</t>
  </si>
  <si>
    <t>報關及船務代理業</t>
  </si>
  <si>
    <t>三六</t>
  </si>
  <si>
    <t>運輸輔助業（陸上運輸輔助業、報關及船務代理業除外）、倉儲業</t>
  </si>
  <si>
    <t>三七</t>
  </si>
  <si>
    <t>陸上運輸輔助業</t>
  </si>
  <si>
    <t>三八</t>
  </si>
  <si>
    <t>郵政及快遞業</t>
  </si>
  <si>
    <t>住宿及餐飲業</t>
  </si>
  <si>
    <t>三九</t>
  </si>
  <si>
    <t>住宿服務業、餐飲業</t>
  </si>
  <si>
    <t>四０</t>
  </si>
  <si>
    <t>出版業、影片服務、聲音錄製及音樂出版業、傳播及節目播送業</t>
  </si>
  <si>
    <t>資訊及通訊傳播業</t>
  </si>
  <si>
    <t>四一</t>
  </si>
  <si>
    <t>電信業</t>
  </si>
  <si>
    <t>四二</t>
  </si>
  <si>
    <t>電腦系統設計服務業、資料處理及資訊供應服務業</t>
  </si>
  <si>
    <t>金融及保險業</t>
  </si>
  <si>
    <t>四三</t>
  </si>
  <si>
    <t>金融中介業、保險業、證券期貨及其他金融業</t>
  </si>
  <si>
    <t>不動產業</t>
  </si>
  <si>
    <t>四四</t>
  </si>
  <si>
    <t>不動產開發業、不動產經營及相關服務業</t>
  </si>
  <si>
    <t>四五 四六</t>
  </si>
  <si>
    <t>法律及會計服務業、企業總管理機構及管理顧問業、建築、工程服務及技</t>
  </si>
  <si>
    <t>專業、科學及技術服 務業</t>
  </si>
  <si>
    <t>術檢測、分析服務業、廣告業及市場研究業、專門設計服務業、獸醫服務</t>
  </si>
  <si>
    <t>業、其他專業、科學及技術服務業</t>
  </si>
  <si>
    <t>研究發展服務業</t>
  </si>
  <si>
    <t>四七</t>
  </si>
  <si>
    <t>旅行及相關代訂服務業</t>
  </si>
  <si>
    <t>支援服務業</t>
  </si>
  <si>
    <t>四八</t>
  </si>
  <si>
    <t>租賃業、人力仲介及供應業、保全及私家偵探服務業、建築物及綠化服務</t>
  </si>
  <si>
    <t>業、業務及辦公室支援服務業</t>
  </si>
  <si>
    <t>公共行政及國防；強</t>
  </si>
  <si>
    <t>四九</t>
  </si>
  <si>
    <t>公共行政及國防、強制性社會安全、國際組織及外國機構</t>
  </si>
  <si>
    <t>制性社會安全</t>
  </si>
  <si>
    <t>教育服務業</t>
  </si>
  <si>
    <t>五０</t>
  </si>
  <si>
    <t>醫療保健及社會工作</t>
  </si>
  <si>
    <t>五一</t>
  </si>
  <si>
    <t>醫療保健服務業、居住型照顧服務業、其他社會工作服務業</t>
  </si>
  <si>
    <t>服務業</t>
  </si>
  <si>
    <t>藝術、娛樂及休閒服</t>
  </si>
  <si>
    <t>五二</t>
  </si>
  <si>
    <t>創作及藝術表演業、圖書館、檔案保存、博物館及類似機構、博弈業、運</t>
  </si>
  <si>
    <t>務業</t>
  </si>
  <si>
    <t>動、娛樂及休閒服務業</t>
  </si>
  <si>
    <t>五三</t>
  </si>
  <si>
    <t>宗教、職業及類似組織</t>
  </si>
  <si>
    <t>其他服務業</t>
  </si>
  <si>
    <t>五四</t>
  </si>
  <si>
    <t>個人及家庭用品維修業</t>
  </si>
  <si>
    <t>五五</t>
  </si>
  <si>
    <t>未分類其他服務業</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</si>
</sst>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76" formatCode="#,##0_ "/>
    <numFmt numFmtId="177" formatCode="0_ "/>
    <numFmt numFmtId="178" formatCode="0.00_ "/>
  </numFmts>
  <fonts count="55">
    <font>
      <sz val="12"/>
      <name val="新細明體"/>
      <family val="1"/>
      <charset val="136"/>
    </font>
    <font>
      <sz val="12"/>
      <name val="新細明體"/>
      <family val="1"/>
      <charset val="136"/>
    </font>
    <font>
      <sz val="12"/>
      <color indexed="12"/>
      <name val="新細明體"/>
      <family val="1"/>
      <charset val="136"/>
    </font>
    <font>
      <sz val="9"/>
      <name val="新細明體"/>
      <family val="1"/>
      <charset val="136"/>
    </font>
    <font>
      <sz val="10"/>
      <name val="新細明體"/>
      <family val="1"/>
      <charset val="136"/>
    </font>
    <font>
      <sz val="12"/>
      <color indexed="9"/>
      <name val="新細明體"/>
      <family val="1"/>
      <charset val="136"/>
    </font>
    <font>
      <sz val="12"/>
      <color indexed="9"/>
      <name val="細明體"/>
      <family val="3"/>
      <charset val="136"/>
    </font>
    <font>
      <sz val="12"/>
      <color indexed="9"/>
      <name val="Courier New"/>
      <family val="3"/>
    </font>
    <font>
      <sz val="12"/>
      <color indexed="10"/>
      <name val="新細明體"/>
      <family val="1"/>
      <charset val="136"/>
    </font>
    <font>
      <sz val="16"/>
      <color indexed="10"/>
      <name val="新細明體"/>
      <family val="1"/>
      <charset val="136"/>
    </font>
    <font>
      <sz val="16"/>
      <color indexed="48"/>
      <name val="新細明體"/>
      <family val="1"/>
      <charset val="136"/>
    </font>
    <font>
      <sz val="12"/>
      <color indexed="48"/>
      <name val="新細明體"/>
      <family val="1"/>
      <charset val="136"/>
    </font>
    <font>
      <sz val="14"/>
      <color indexed="12"/>
      <name val="新細明體"/>
      <family val="1"/>
      <charset val="136"/>
    </font>
    <font>
      <sz val="12"/>
      <color indexed="8"/>
      <name val="Arial"/>
      <family val="2"/>
    </font>
    <font>
      <sz val="12"/>
      <name val="Arial"/>
      <family val="2"/>
    </font>
    <font>
      <sz val="8"/>
      <name val="新細明體"/>
      <family val="1"/>
      <charset val="136"/>
    </font>
    <font>
      <sz val="12"/>
      <color indexed="8"/>
      <name val="新細明體"/>
      <family val="1"/>
      <charset val="136"/>
    </font>
    <font>
      <sz val="9"/>
      <name val="細明體"/>
      <family val="3"/>
      <charset val="136"/>
    </font>
    <font>
      <b/>
      <sz val="18"/>
      <color indexed="8"/>
      <name val="Times New Roman"/>
      <family val="1"/>
    </font>
    <font>
      <sz val="12"/>
      <name val="細明體"/>
      <family val="3"/>
      <charset val="136"/>
    </font>
    <font>
      <b/>
      <sz val="18"/>
      <color indexed="8"/>
      <name val="標楷體"/>
      <family val="4"/>
      <charset val="136"/>
    </font>
    <font>
      <b/>
      <sz val="12"/>
      <color indexed="8"/>
      <name val="標楷體"/>
      <family val="4"/>
      <charset val="136"/>
    </font>
    <font>
      <sz val="9"/>
      <color indexed="8"/>
      <name val="標楷體"/>
      <family val="4"/>
      <charset val="136"/>
    </font>
    <font>
      <sz val="8"/>
      <color indexed="8"/>
      <name val="標楷體"/>
      <family val="4"/>
      <charset val="136"/>
    </font>
    <font>
      <sz val="9"/>
      <name val="標楷體"/>
      <family val="4"/>
      <charset val="136"/>
    </font>
    <font>
      <sz val="8"/>
      <name val="標楷體"/>
      <family val="4"/>
      <charset val="136"/>
    </font>
    <font>
      <b/>
      <sz val="12"/>
      <color indexed="12"/>
      <name val="新細明體"/>
      <family val="1"/>
      <charset val="136"/>
    </font>
    <font>
      <b/>
      <sz val="18"/>
      <name val="新細明體"/>
      <family val="1"/>
      <charset val="136"/>
    </font>
    <font>
      <b/>
      <sz val="9"/>
      <color indexed="12"/>
      <name val="新細明體"/>
      <family val="1"/>
      <charset val="136"/>
    </font>
    <font>
      <sz val="14"/>
      <name val="標楷體"/>
      <family val="4"/>
      <charset val="136"/>
    </font>
    <font>
      <sz val="9.5"/>
      <name val="標楷體"/>
      <family val="4"/>
      <charset val="136"/>
    </font>
    <font>
      <sz val="10"/>
      <name val="標楷體"/>
      <family val="4"/>
      <charset val="136"/>
    </font>
    <font>
      <sz val="6.5"/>
      <name val="標楷體"/>
      <family val="4"/>
      <charset val="136"/>
    </font>
    <font>
      <sz val="8.5"/>
      <name val="標楷體"/>
      <family val="4"/>
      <charset val="136"/>
    </font>
    <font>
      <sz val="6"/>
      <name val="標楷體"/>
      <family val="4"/>
      <charset val="136"/>
    </font>
    <font>
      <b/>
      <sz val="16"/>
      <name val="新細明體"/>
      <family val="1"/>
      <charset val="136"/>
    </font>
    <font>
      <sz val="14"/>
      <name val="新細明體"/>
      <family val="1"/>
      <charset val="136"/>
    </font>
    <font>
      <b/>
      <sz val="14"/>
      <name val="新細明體"/>
      <family val="1"/>
      <charset val="136"/>
    </font>
    <font>
      <sz val="12"/>
      <name val="Times New Roman"/>
      <family val="1"/>
    </font>
    <font>
      <b/>
      <sz val="14"/>
      <color indexed="12"/>
      <name val="新細明體"/>
      <family val="1"/>
      <charset val="136"/>
    </font>
    <font>
      <sz val="9"/>
      <color indexed="8"/>
      <name val="新細明體"/>
      <family val="1"/>
      <charset val="136"/>
    </font>
    <font>
      <sz val="9"/>
      <color indexed="17"/>
      <name val="標楷體"/>
      <family val="4"/>
      <charset val="136"/>
    </font>
    <font>
      <sz val="12"/>
      <color indexed="17"/>
      <name val="標楷體"/>
      <family val="4"/>
      <charset val="136"/>
    </font>
    <font>
      <sz val="8.5"/>
      <color indexed="12"/>
      <name val="標楷體"/>
      <family val="4"/>
      <charset val="136"/>
    </font>
    <font>
      <sz val="8"/>
      <color indexed="12"/>
      <name val="標楷體"/>
      <family val="4"/>
      <charset val="136"/>
    </font>
    <font>
      <sz val="18"/>
      <color indexed="12"/>
      <name val="標楷體"/>
      <family val="4"/>
      <charset val="136"/>
    </font>
    <font>
      <sz val="18"/>
      <color indexed="12"/>
      <name val="Times New Roman"/>
      <family val="1"/>
    </font>
    <font>
      <sz val="18"/>
      <color indexed="12"/>
      <name val="新細明體"/>
      <family val="1"/>
      <charset val="136"/>
    </font>
    <font>
      <sz val="10"/>
      <color indexed="12"/>
      <name val="標楷體"/>
      <family val="4"/>
      <charset val="136"/>
    </font>
    <font>
      <b/>
      <sz val="11"/>
      <color indexed="12"/>
      <name val="標楷體"/>
      <family val="4"/>
      <charset val="136"/>
    </font>
    <font>
      <sz val="11"/>
      <color indexed="12"/>
      <name val="新細明體"/>
      <family val="1"/>
      <charset val="136"/>
    </font>
    <font>
      <sz val="10"/>
      <color indexed="12"/>
      <name val="新細明體"/>
      <family val="1"/>
      <charset val="136"/>
    </font>
    <font>
      <sz val="9"/>
      <color indexed="12"/>
      <name val="標楷體"/>
      <family val="4"/>
      <charset val="136"/>
    </font>
    <font>
      <sz val="7"/>
      <color indexed="12"/>
      <name val="新細明體"/>
      <family val="1"/>
      <charset val="136"/>
    </font>
    <font>
      <sz val="12"/>
      <color indexed="12"/>
      <name val="標楷體"/>
      <family val="4"/>
      <charset val="136"/>
    </font>
  </fonts>
  <fills count="10">
    <fill>
      <patternFill patternType="none"/>
    </fill>
    <fill>
      <patternFill patternType="gray125"/>
    </fill>
    <fill>
      <patternFill patternType="solid">
        <fgColor indexed="9"/>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57"/>
        <bgColor indexed="64"/>
      </patternFill>
    </fill>
  </fills>
  <borders count="98">
    <border>
      <left/>
      <right/>
      <top/>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style="thin">
        <color indexed="10"/>
      </left>
      <right/>
      <top style="thin">
        <color indexed="10"/>
      </top>
      <bottom/>
      <diagonal/>
    </border>
    <border>
      <left style="thin">
        <color indexed="10"/>
      </left>
      <right/>
      <top style="thin">
        <color indexed="10"/>
      </top>
      <bottom style="thin">
        <color indexed="10"/>
      </bottom>
      <diagonal/>
    </border>
    <border>
      <left/>
      <right style="thin">
        <color indexed="10"/>
      </right>
      <top/>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style="thin">
        <color indexed="8"/>
      </right>
      <top/>
      <bottom style="medium">
        <color indexed="8"/>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right style="medium">
        <color indexed="8"/>
      </right>
      <top/>
      <bottom/>
      <diagonal/>
    </border>
    <border>
      <left/>
      <right style="medium">
        <color indexed="8"/>
      </right>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8"/>
      </left>
      <right style="thin">
        <color indexed="8"/>
      </right>
      <top/>
      <bottom style="medium">
        <color indexed="8"/>
      </bottom>
      <diagonal/>
    </border>
    <border>
      <left style="thin">
        <color indexed="8"/>
      </left>
      <right style="thin">
        <color indexed="8"/>
      </right>
      <top style="thin">
        <color indexed="64"/>
      </top>
      <bottom style="medium">
        <color indexed="8"/>
      </bottom>
      <diagonal/>
    </border>
    <border>
      <left/>
      <right style="thin">
        <color indexed="8"/>
      </right>
      <top/>
      <bottom style="medium">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thin">
        <color indexed="12"/>
      </left>
      <right/>
      <top style="medium">
        <color indexed="12"/>
      </top>
      <bottom style="medium">
        <color indexed="12"/>
      </bottom>
      <diagonal/>
    </border>
    <border>
      <left/>
      <right/>
      <top style="medium">
        <color indexed="12"/>
      </top>
      <bottom style="medium">
        <color indexed="12"/>
      </bottom>
      <diagonal/>
    </border>
    <border>
      <left style="thin">
        <color indexed="12"/>
      </left>
      <right/>
      <top style="thin">
        <color indexed="12"/>
      </top>
      <bottom style="thin">
        <color indexed="12"/>
      </bottom>
      <diagonal/>
    </border>
    <border>
      <left style="thin">
        <color indexed="12"/>
      </left>
      <right/>
      <top style="thin">
        <color indexed="12"/>
      </top>
      <bottom style="medium">
        <color indexed="12"/>
      </bottom>
      <diagonal/>
    </border>
    <border>
      <left/>
      <right/>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thin">
        <color indexed="10"/>
      </bottom>
      <diagonal/>
    </border>
    <border>
      <left style="thin">
        <color indexed="10"/>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12"/>
      </right>
      <top style="thin">
        <color indexed="12"/>
      </top>
      <bottom style="thin">
        <color indexed="12"/>
      </bottom>
      <diagonal/>
    </border>
    <border>
      <left style="thin">
        <color indexed="12"/>
      </left>
      <right style="thin">
        <color indexed="12"/>
      </right>
      <top style="medium">
        <color indexed="12"/>
      </top>
      <bottom style="thin">
        <color indexed="12"/>
      </bottom>
      <diagonal/>
    </border>
    <border>
      <left style="thin">
        <color indexed="12"/>
      </left>
      <right style="medium">
        <color indexed="12"/>
      </right>
      <top style="medium">
        <color indexed="12"/>
      </top>
      <bottom style="thin">
        <color indexed="12"/>
      </bottom>
      <diagonal/>
    </border>
    <border>
      <left/>
      <right style="medium">
        <color indexed="12"/>
      </right>
      <top style="thin">
        <color indexed="12"/>
      </top>
      <bottom style="thin">
        <color indexed="12"/>
      </bottom>
      <diagonal/>
    </border>
    <border>
      <left style="medium">
        <color indexed="12"/>
      </left>
      <right style="thin">
        <color indexed="12"/>
      </right>
      <top/>
      <bottom/>
      <diagonal/>
    </border>
    <border>
      <left style="thin">
        <color indexed="12"/>
      </left>
      <right style="thin">
        <color indexed="12"/>
      </right>
      <top/>
      <bottom/>
      <diagonal/>
    </border>
    <border>
      <left style="medium">
        <color indexed="12"/>
      </left>
      <right style="thin">
        <color indexed="12"/>
      </right>
      <top style="medium">
        <color indexed="12"/>
      </top>
      <bottom style="thin">
        <color indexed="12"/>
      </bottom>
      <diagonal/>
    </border>
    <border>
      <left style="thin">
        <color indexed="12"/>
      </left>
      <right/>
      <top style="medium">
        <color indexed="12"/>
      </top>
      <bottom style="thin">
        <color indexed="12"/>
      </bottom>
      <diagonal/>
    </border>
    <border>
      <left/>
      <right/>
      <top style="medium">
        <color indexed="12"/>
      </top>
      <bottom style="thin">
        <color indexed="12"/>
      </bottom>
      <diagonal/>
    </border>
    <border>
      <left/>
      <right style="thin">
        <color indexed="12"/>
      </right>
      <top style="medium">
        <color indexed="12"/>
      </top>
      <bottom style="thin">
        <color indexed="12"/>
      </bottom>
      <diagonal/>
    </border>
    <border>
      <left style="thin">
        <color indexed="8"/>
      </left>
      <right/>
      <top style="medium">
        <color indexed="8"/>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s>
  <cellStyleXfs count="5">
    <xf numFmtId="0" fontId="0" fillId="0" borderId="0">
      <alignment vertical="center"/>
    </xf>
    <xf numFmtId="0" fontId="1" fillId="0" borderId="0"/>
    <xf numFmtId="0" fontId="19" fillId="2" borderId="0"/>
    <xf numFmtId="41" fontId="1" fillId="0" borderId="0" applyFont="0" applyFill="0" applyBorder="0" applyAlignment="0" applyProtection="0">
      <alignment vertical="center"/>
    </xf>
    <xf numFmtId="41" fontId="1" fillId="0" borderId="0" applyFont="0" applyFill="0" applyBorder="0" applyAlignment="0" applyProtection="0"/>
  </cellStyleXfs>
  <cellXfs count="294">
    <xf numFmtId="0" fontId="0" fillId="0" borderId="0" xfId="0">
      <alignment vertical="center"/>
    </xf>
    <xf numFmtId="178" fontId="0" fillId="0" borderId="0" xfId="0" applyNumberFormat="1">
      <alignment vertical="center"/>
    </xf>
    <xf numFmtId="178" fontId="4" fillId="0" borderId="0" xfId="0" applyNumberFormat="1" applyFont="1">
      <alignment vertical="center"/>
    </xf>
    <xf numFmtId="177" fontId="0" fillId="0" borderId="0" xfId="0" applyNumberFormat="1">
      <alignment vertical="center"/>
    </xf>
    <xf numFmtId="176" fontId="0" fillId="0" borderId="0" xfId="0" applyNumberFormat="1">
      <alignment vertical="center"/>
    </xf>
    <xf numFmtId="38" fontId="0" fillId="0" borderId="0" xfId="0" applyNumberFormat="1">
      <alignment vertical="center"/>
    </xf>
    <xf numFmtId="10" fontId="0" fillId="0" borderId="0" xfId="0" applyNumberFormat="1">
      <alignment vertical="center"/>
    </xf>
    <xf numFmtId="38" fontId="2" fillId="3" borderId="1" xfId="0" applyNumberFormat="1" applyFont="1" applyFill="1" applyBorder="1" applyAlignment="1">
      <alignment horizontal="center" vertical="center" shrinkToFit="1"/>
    </xf>
    <xf numFmtId="178" fontId="0" fillId="0" borderId="0" xfId="0" applyNumberFormat="1" applyAlignment="1"/>
    <xf numFmtId="176" fontId="8" fillId="0" borderId="2" xfId="0" applyNumberFormat="1" applyFont="1" applyBorder="1">
      <alignment vertical="center"/>
    </xf>
    <xf numFmtId="38" fontId="8" fillId="0" borderId="0" xfId="0" applyNumberFormat="1" applyFont="1" applyBorder="1">
      <alignment vertical="center"/>
    </xf>
    <xf numFmtId="177" fontId="13" fillId="0" borderId="1" xfId="0" applyNumberFormat="1" applyFont="1" applyBorder="1" applyAlignment="1">
      <alignment horizontal="right" vertical="center" wrapText="1"/>
    </xf>
    <xf numFmtId="38" fontId="14" fillId="0" borderId="1" xfId="0" applyNumberFormat="1" applyFont="1" applyBorder="1" applyProtection="1">
      <alignment vertical="center"/>
      <protection hidden="1"/>
    </xf>
    <xf numFmtId="38" fontId="14" fillId="0" borderId="1" xfId="0" applyNumberFormat="1" applyFont="1" applyBorder="1">
      <alignment vertical="center"/>
    </xf>
    <xf numFmtId="38" fontId="14" fillId="0" borderId="3" xfId="0" applyNumberFormat="1" applyFont="1" applyBorder="1">
      <alignment vertical="center"/>
    </xf>
    <xf numFmtId="38" fontId="14" fillId="0" borderId="4" xfId="0" applyNumberFormat="1" applyFont="1" applyBorder="1">
      <alignment vertical="center"/>
    </xf>
    <xf numFmtId="38" fontId="15" fillId="0" borderId="5" xfId="0" applyNumberFormat="1" applyFont="1" applyBorder="1">
      <alignment vertical="center"/>
    </xf>
    <xf numFmtId="0" fontId="19" fillId="2" borderId="0" xfId="2" applyNumberFormat="1"/>
    <xf numFmtId="0" fontId="22" fillId="2" borderId="6" xfId="2" applyNumberFormat="1" applyFont="1" applyBorder="1" applyAlignment="1">
      <alignment horizontal="centerContinuous"/>
    </xf>
    <xf numFmtId="0" fontId="22" fillId="2" borderId="7" xfId="2" applyNumberFormat="1" applyFont="1" applyBorder="1" applyAlignment="1">
      <alignment horizontal="centerContinuous"/>
    </xf>
    <xf numFmtId="0" fontId="22" fillId="2" borderId="8" xfId="2" applyNumberFormat="1" applyFont="1" applyBorder="1" applyAlignment="1">
      <alignment horizontal="centerContinuous"/>
    </xf>
    <xf numFmtId="0" fontId="23" fillId="2" borderId="9" xfId="2" applyNumberFormat="1" applyFont="1" applyBorder="1" applyAlignment="1">
      <alignment horizontal="distributed" vertical="center"/>
    </xf>
    <xf numFmtId="10" fontId="19" fillId="2" borderId="0" xfId="2" applyNumberFormat="1"/>
    <xf numFmtId="37" fontId="23" fillId="2" borderId="10" xfId="2" applyNumberFormat="1" applyFont="1" applyBorder="1" applyAlignment="1">
      <alignment horizontal="center" vertical="center"/>
    </xf>
    <xf numFmtId="37" fontId="23" fillId="2" borderId="11" xfId="2" applyNumberFormat="1" applyFont="1" applyBorder="1" applyAlignment="1">
      <alignment horizontal="centerContinuous" vertical="center"/>
    </xf>
    <xf numFmtId="37" fontId="23" fillId="2" borderId="12" xfId="2" applyNumberFormat="1" applyFont="1" applyBorder="1" applyAlignment="1">
      <alignment horizontal="center" vertical="center"/>
    </xf>
    <xf numFmtId="0" fontId="23" fillId="2" borderId="13" xfId="2" applyNumberFormat="1" applyFont="1" applyBorder="1" applyAlignment="1">
      <alignment horizontal="center" vertical="center"/>
    </xf>
    <xf numFmtId="37" fontId="23" fillId="2" borderId="14" xfId="2" applyNumberFormat="1" applyFont="1" applyBorder="1" applyAlignment="1">
      <alignment vertical="center"/>
    </xf>
    <xf numFmtId="37" fontId="23" fillId="2" borderId="15" xfId="2" applyNumberFormat="1" applyFont="1" applyBorder="1" applyAlignment="1">
      <alignment vertical="center"/>
    </xf>
    <xf numFmtId="37" fontId="23" fillId="2" borderId="16" xfId="2" applyNumberFormat="1" applyFont="1" applyBorder="1" applyAlignment="1">
      <alignment vertical="center"/>
    </xf>
    <xf numFmtId="0" fontId="17" fillId="2" borderId="0" xfId="2" applyNumberFormat="1" applyFont="1"/>
    <xf numFmtId="0" fontId="23" fillId="2" borderId="17" xfId="2" applyNumberFormat="1" applyFont="1" applyBorder="1" applyAlignment="1">
      <alignment horizontal="center" vertical="center"/>
    </xf>
    <xf numFmtId="37" fontId="23" fillId="2" borderId="18" xfId="2" applyNumberFormat="1" applyFont="1" applyBorder="1" applyAlignment="1">
      <alignment vertical="center"/>
    </xf>
    <xf numFmtId="37" fontId="23" fillId="2" borderId="19" xfId="2" applyNumberFormat="1" applyFont="1" applyBorder="1" applyAlignment="1">
      <alignment vertical="center"/>
    </xf>
    <xf numFmtId="0" fontId="19" fillId="2" borderId="0" xfId="2" applyNumberFormat="1" applyFont="1"/>
    <xf numFmtId="10" fontId="23" fillId="2" borderId="14" xfId="2" applyNumberFormat="1" applyFont="1" applyBorder="1" applyAlignment="1">
      <alignment horizontal="right" vertical="center"/>
    </xf>
    <xf numFmtId="0" fontId="25" fillId="2" borderId="13" xfId="2" applyNumberFormat="1" applyFont="1" applyBorder="1" applyAlignment="1">
      <alignment horizontal="center" vertical="center"/>
    </xf>
    <xf numFmtId="37" fontId="25" fillId="2" borderId="14" xfId="2" applyNumberFormat="1" applyFont="1" applyBorder="1" applyAlignment="1">
      <alignment vertical="center"/>
    </xf>
    <xf numFmtId="37" fontId="25" fillId="2" borderId="15" xfId="2" applyNumberFormat="1" applyFont="1" applyBorder="1" applyAlignment="1">
      <alignment vertical="center"/>
    </xf>
    <xf numFmtId="37" fontId="25" fillId="2" borderId="18" xfId="2" applyNumberFormat="1" applyFont="1" applyBorder="1" applyAlignment="1">
      <alignment vertical="center"/>
    </xf>
    <xf numFmtId="37" fontId="25" fillId="2" borderId="19" xfId="2" applyNumberFormat="1" applyFont="1" applyBorder="1" applyAlignment="1">
      <alignment vertical="center"/>
    </xf>
    <xf numFmtId="0" fontId="19" fillId="2" borderId="0" xfId="2" applyNumberFormat="1" applyAlignment="1">
      <alignment vertical="top"/>
    </xf>
    <xf numFmtId="0" fontId="24" fillId="2" borderId="0" xfId="2" applyNumberFormat="1" applyFont="1" applyAlignment="1">
      <alignment vertical="top"/>
    </xf>
    <xf numFmtId="0" fontId="1" fillId="0" borderId="0" xfId="0" applyFont="1" applyAlignment="1">
      <alignment vertical="top"/>
    </xf>
    <xf numFmtId="0" fontId="19" fillId="2" borderId="0" xfId="2" applyNumberFormat="1" applyFont="1" applyAlignment="1">
      <alignment vertical="top"/>
    </xf>
    <xf numFmtId="0" fontId="4" fillId="4" borderId="20" xfId="0" applyFont="1" applyFill="1" applyBorder="1" applyAlignment="1">
      <alignment horizontal="center" vertical="center" wrapText="1"/>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26" fillId="4" borderId="0" xfId="0" applyFont="1" applyFill="1">
      <alignment vertical="center"/>
    </xf>
    <xf numFmtId="0" fontId="26" fillId="4" borderId="0" xfId="0" applyFont="1" applyFill="1" applyAlignment="1">
      <alignment vertical="top" wrapText="1"/>
    </xf>
    <xf numFmtId="0" fontId="1" fillId="4" borderId="0" xfId="0" applyFont="1" applyFill="1">
      <alignment vertical="center"/>
    </xf>
    <xf numFmtId="0" fontId="27" fillId="4" borderId="0" xfId="0" quotePrefix="1" applyFont="1" applyFill="1" applyAlignment="1">
      <alignment horizontal="centerContinuous"/>
    </xf>
    <xf numFmtId="0" fontId="1" fillId="4" borderId="0" xfId="0" applyFont="1" applyFill="1" applyAlignment="1">
      <alignment horizontal="centerContinuous"/>
    </xf>
    <xf numFmtId="0" fontId="4" fillId="4" borderId="0" xfId="0" applyFont="1" applyFill="1" applyBorder="1" applyAlignment="1">
      <alignment horizontal="right"/>
    </xf>
    <xf numFmtId="0" fontId="4" fillId="4" borderId="24" xfId="0" applyFont="1" applyFill="1" applyBorder="1" applyAlignment="1">
      <alignment horizontal="center" vertical="center"/>
    </xf>
    <xf numFmtId="0" fontId="1" fillId="4" borderId="25" xfId="0" applyFont="1" applyFill="1" applyBorder="1" applyAlignment="1">
      <alignment horizontal="center"/>
    </xf>
    <xf numFmtId="41" fontId="1" fillId="4" borderId="26" xfId="3" applyFont="1" applyFill="1" applyBorder="1" applyAlignment="1">
      <alignment horizontal="center"/>
    </xf>
    <xf numFmtId="0" fontId="1" fillId="4" borderId="27" xfId="0" applyFont="1" applyFill="1" applyBorder="1" applyAlignment="1">
      <alignment horizontal="center"/>
    </xf>
    <xf numFmtId="0" fontId="1" fillId="4" borderId="28" xfId="0" applyFont="1" applyFill="1" applyBorder="1" applyAlignment="1">
      <alignment horizontal="center"/>
    </xf>
    <xf numFmtId="41" fontId="1" fillId="4" borderId="29" xfId="3" applyFont="1" applyFill="1" applyBorder="1" applyAlignment="1">
      <alignment horizontal="center"/>
    </xf>
    <xf numFmtId="0" fontId="1" fillId="4" borderId="30" xfId="0" applyFont="1" applyFill="1" applyBorder="1" applyAlignment="1">
      <alignment horizontal="center"/>
    </xf>
    <xf numFmtId="41" fontId="1" fillId="4" borderId="0" xfId="3" applyFont="1" applyFill="1" applyBorder="1" applyAlignment="1">
      <alignment horizontal="center"/>
    </xf>
    <xf numFmtId="41" fontId="1" fillId="4" borderId="22" xfId="3" applyFont="1" applyFill="1" applyBorder="1" applyAlignment="1">
      <alignment horizontal="center"/>
    </xf>
    <xf numFmtId="0" fontId="1" fillId="4" borderId="31"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41" fontId="1" fillId="4" borderId="34" xfId="3" applyFont="1" applyFill="1" applyBorder="1" applyAlignment="1">
      <alignment horizontal="center"/>
    </xf>
    <xf numFmtId="41" fontId="1" fillId="4" borderId="21" xfId="3" applyFont="1" applyFill="1" applyBorder="1" applyAlignment="1">
      <alignment horizontal="center"/>
    </xf>
    <xf numFmtId="41" fontId="1" fillId="4" borderId="23" xfId="3" applyFont="1" applyFill="1" applyBorder="1" applyAlignment="1">
      <alignment horizontal="center"/>
    </xf>
    <xf numFmtId="0" fontId="1" fillId="4" borderId="35" xfId="0" applyFont="1" applyFill="1" applyBorder="1" applyAlignment="1">
      <alignment horizontal="center"/>
    </xf>
    <xf numFmtId="41" fontId="1" fillId="4" borderId="36" xfId="3" applyFont="1" applyFill="1" applyBorder="1" applyAlignment="1">
      <alignment horizontal="center"/>
    </xf>
    <xf numFmtId="0" fontId="1" fillId="4" borderId="0" xfId="0" applyFont="1" applyFill="1" applyAlignment="1">
      <alignment horizontal="right"/>
    </xf>
    <xf numFmtId="0" fontId="28" fillId="4" borderId="0" xfId="0" applyFont="1" applyFill="1">
      <alignment vertical="center"/>
    </xf>
    <xf numFmtId="0" fontId="1" fillId="5" borderId="22" xfId="0" applyFont="1" applyFill="1" applyBorder="1" applyAlignment="1">
      <alignment horizontal="center"/>
    </xf>
    <xf numFmtId="41" fontId="1" fillId="5" borderId="22" xfId="3" applyFont="1" applyFill="1" applyBorder="1" applyAlignment="1">
      <alignment horizontal="center"/>
    </xf>
    <xf numFmtId="0" fontId="1" fillId="5" borderId="28" xfId="0" applyFont="1" applyFill="1" applyBorder="1" applyAlignment="1">
      <alignment horizontal="center"/>
    </xf>
    <xf numFmtId="0" fontId="4" fillId="4" borderId="37" xfId="0" applyFont="1" applyFill="1" applyBorder="1">
      <alignment vertical="center"/>
    </xf>
    <xf numFmtId="0" fontId="1" fillId="4" borderId="38" xfId="0" applyFont="1" applyFill="1" applyBorder="1" applyAlignment="1">
      <alignment horizontal="center"/>
    </xf>
    <xf numFmtId="0" fontId="26" fillId="4" borderId="0" xfId="0" applyFont="1" applyFill="1" applyAlignment="1">
      <alignment horizontal="right"/>
    </xf>
    <xf numFmtId="10" fontId="23" fillId="2" borderId="23" xfId="2" applyNumberFormat="1" applyFont="1" applyBorder="1" applyAlignment="1">
      <alignment horizontal="right" vertical="center"/>
    </xf>
    <xf numFmtId="10" fontId="23" fillId="2" borderId="20" xfId="2" applyNumberFormat="1" applyFont="1" applyBorder="1" applyAlignment="1">
      <alignment horizontal="right" vertical="center"/>
    </xf>
    <xf numFmtId="0" fontId="25" fillId="0" borderId="39" xfId="0" applyFont="1" applyBorder="1" applyAlignment="1">
      <alignment horizontal="center" vertical="top" wrapText="1"/>
    </xf>
    <xf numFmtId="0" fontId="25" fillId="0" borderId="40" xfId="0" applyFont="1" applyBorder="1" applyAlignment="1">
      <alignment horizontal="center" vertical="top" wrapText="1"/>
    </xf>
    <xf numFmtId="0" fontId="25" fillId="6" borderId="39" xfId="0" applyFont="1" applyFill="1" applyBorder="1" applyAlignment="1">
      <alignment vertical="top" wrapText="1"/>
    </xf>
    <xf numFmtId="0" fontId="24" fillId="0" borderId="39" xfId="0" applyFont="1" applyBorder="1" applyAlignment="1">
      <alignment vertical="top" wrapText="1"/>
    </xf>
    <xf numFmtId="0" fontId="24" fillId="0" borderId="40" xfId="0" applyFont="1" applyBorder="1" applyAlignment="1">
      <alignment vertical="top" wrapText="1"/>
    </xf>
    <xf numFmtId="0" fontId="24" fillId="0" borderId="39" xfId="0" applyFont="1" applyBorder="1" applyAlignment="1">
      <alignment horizontal="left" vertical="top" wrapText="1" indent="1"/>
    </xf>
    <xf numFmtId="0" fontId="24" fillId="0" borderId="40" xfId="0" applyFont="1" applyBorder="1" applyAlignment="1">
      <alignment horizontal="left" vertical="top" wrapText="1" indent="1"/>
    </xf>
    <xf numFmtId="0" fontId="24" fillId="6" borderId="39" xfId="0" applyFont="1" applyFill="1" applyBorder="1" applyAlignment="1">
      <alignment horizontal="left" vertical="top" wrapText="1" indent="1"/>
    </xf>
    <xf numFmtId="0" fontId="24" fillId="6" borderId="40" xfId="0" applyFont="1" applyFill="1" applyBorder="1" applyAlignment="1">
      <alignment horizontal="left" vertical="top" wrapText="1" indent="1"/>
    </xf>
    <xf numFmtId="0" fontId="0" fillId="0" borderId="42" xfId="0" applyBorder="1" applyAlignment="1">
      <alignment vertical="top" wrapText="1"/>
    </xf>
    <xf numFmtId="0" fontId="0" fillId="0" borderId="40" xfId="0" applyBorder="1" applyAlignment="1">
      <alignment vertical="top" wrapText="1"/>
    </xf>
    <xf numFmtId="0" fontId="31" fillId="0" borderId="41" xfId="0" applyFont="1" applyBorder="1" applyAlignment="1">
      <alignment vertical="top" wrapText="1"/>
    </xf>
    <xf numFmtId="0" fontId="0" fillId="0" borderId="41" xfId="0" applyBorder="1" applyAlignment="1">
      <alignment vertical="top" wrapText="1"/>
    </xf>
    <xf numFmtId="0" fontId="25" fillId="0" borderId="41" xfId="0" applyFont="1" applyBorder="1" applyAlignment="1">
      <alignment vertical="top" wrapText="1"/>
    </xf>
    <xf numFmtId="0" fontId="30" fillId="0" borderId="41" xfId="0" applyFont="1" applyBorder="1" applyAlignment="1">
      <alignment vertical="top" wrapText="1"/>
    </xf>
    <xf numFmtId="0" fontId="32" fillId="0" borderId="41" xfId="0" applyFont="1" applyBorder="1" applyAlignment="1">
      <alignment vertical="top" wrapText="1"/>
    </xf>
    <xf numFmtId="0" fontId="25" fillId="0" borderId="39" xfId="0" applyFont="1" applyBorder="1" applyAlignment="1">
      <alignment vertical="top" wrapText="1"/>
    </xf>
    <xf numFmtId="0" fontId="33" fillId="0" borderId="39" xfId="0" applyFont="1" applyBorder="1" applyAlignment="1">
      <alignment vertical="top" wrapText="1"/>
    </xf>
    <xf numFmtId="0" fontId="33" fillId="6" borderId="39" xfId="0" applyFont="1" applyFill="1" applyBorder="1" applyAlignment="1">
      <alignment vertical="top" wrapText="1"/>
    </xf>
    <xf numFmtId="0" fontId="34" fillId="0" borderId="41" xfId="0" applyFont="1" applyBorder="1" applyAlignment="1">
      <alignment vertical="top" wrapText="1"/>
    </xf>
    <xf numFmtId="0" fontId="0" fillId="6" borderId="40" xfId="0" applyFill="1" applyBorder="1" applyAlignment="1">
      <alignment vertical="top" wrapText="1"/>
    </xf>
    <xf numFmtId="0" fontId="1" fillId="0" borderId="0" xfId="1" applyFont="1"/>
    <xf numFmtId="0" fontId="27" fillId="0" borderId="0" xfId="1" applyFont="1" applyBorder="1" applyAlignment="1">
      <alignment vertical="top"/>
    </xf>
    <xf numFmtId="0" fontId="1" fillId="0" borderId="0" xfId="1" applyFont="1" applyBorder="1" applyAlignment="1"/>
    <xf numFmtId="0" fontId="35" fillId="0" borderId="0" xfId="1" applyFont="1" applyBorder="1" applyAlignment="1">
      <alignment horizontal="left" vertical="center"/>
    </xf>
    <xf numFmtId="0" fontId="1" fillId="0" borderId="0" xfId="1" applyFont="1" applyBorder="1" applyAlignment="1">
      <alignment horizontal="right"/>
    </xf>
    <xf numFmtId="3" fontId="36" fillId="0" borderId="20" xfId="1" applyNumberFormat="1" applyFont="1" applyBorder="1" applyAlignment="1">
      <alignment horizontal="center" vertical="center"/>
    </xf>
    <xf numFmtId="0" fontId="35" fillId="0" borderId="0" xfId="1" applyFont="1" applyBorder="1" applyAlignment="1">
      <alignment vertical="center"/>
    </xf>
    <xf numFmtId="0" fontId="1" fillId="0" borderId="0" xfId="1" applyFont="1" applyBorder="1" applyAlignment="1">
      <alignment horizontal="left"/>
    </xf>
    <xf numFmtId="0" fontId="1" fillId="0" borderId="0" xfId="1" applyFont="1" applyBorder="1" applyAlignment="1">
      <alignment horizontal="centerContinuous"/>
    </xf>
    <xf numFmtId="0" fontId="37" fillId="0" borderId="44" xfId="0" applyFont="1" applyBorder="1" applyAlignment="1">
      <alignment horizontal="center" vertical="center"/>
    </xf>
    <xf numFmtId="0" fontId="37" fillId="0" borderId="45" xfId="1" applyFont="1" applyBorder="1" applyAlignment="1">
      <alignment horizontal="center" vertical="center"/>
    </xf>
    <xf numFmtId="0" fontId="37" fillId="0" borderId="46" xfId="1" applyFont="1" applyBorder="1" applyAlignment="1">
      <alignment horizontal="center" vertical="center"/>
    </xf>
    <xf numFmtId="176" fontId="36" fillId="0" borderId="43" xfId="4" applyNumberFormat="1" applyFont="1" applyBorder="1" applyAlignment="1">
      <alignment horizontal="center" vertical="center"/>
    </xf>
    <xf numFmtId="177" fontId="37" fillId="0" borderId="47" xfId="1" applyNumberFormat="1" applyFont="1" applyBorder="1" applyAlignment="1">
      <alignment horizontal="center" vertical="center"/>
    </xf>
    <xf numFmtId="177" fontId="37" fillId="4" borderId="48" xfId="0" applyNumberFormat="1" applyFont="1" applyFill="1" applyBorder="1" applyAlignment="1">
      <alignment horizontal="center" vertical="center"/>
    </xf>
    <xf numFmtId="177" fontId="37" fillId="4" borderId="49" xfId="0" applyNumberFormat="1" applyFont="1" applyFill="1" applyBorder="1" applyAlignment="1">
      <alignment horizontal="center" vertical="center"/>
    </xf>
    <xf numFmtId="0" fontId="1" fillId="0" borderId="0" xfId="1" applyFont="1" applyAlignment="1">
      <alignment horizontal="left"/>
    </xf>
    <xf numFmtId="0" fontId="1" fillId="0" borderId="0" xfId="0" applyFont="1" applyBorder="1" applyAlignment="1">
      <alignment vertical="center"/>
    </xf>
    <xf numFmtId="177" fontId="1" fillId="0" borderId="0" xfId="1" applyNumberFormat="1" applyFont="1" applyBorder="1" applyAlignment="1">
      <alignment horizontal="center" vertical="center"/>
    </xf>
    <xf numFmtId="0" fontId="1" fillId="0" borderId="0" xfId="0" applyFont="1" applyAlignment="1">
      <alignment horizontal="right"/>
    </xf>
    <xf numFmtId="0" fontId="26" fillId="0" borderId="0" xfId="0" applyFont="1">
      <alignment vertical="center"/>
    </xf>
    <xf numFmtId="0" fontId="8" fillId="4" borderId="0" xfId="0" applyFont="1" applyFill="1">
      <alignment vertical="center"/>
    </xf>
    <xf numFmtId="0" fontId="1" fillId="0" borderId="0" xfId="0" applyFont="1" applyAlignment="1">
      <alignment horizontal="centerContinuous"/>
    </xf>
    <xf numFmtId="0" fontId="26" fillId="0" borderId="0" xfId="1" applyFont="1"/>
    <xf numFmtId="0" fontId="26" fillId="0" borderId="0" xfId="0" applyFont="1" applyBorder="1" applyAlignment="1">
      <alignment horizontal="left" vertical="center" wrapText="1"/>
    </xf>
    <xf numFmtId="0" fontId="36" fillId="0" borderId="0" xfId="1" applyFont="1"/>
    <xf numFmtId="0" fontId="39" fillId="0" borderId="0" xfId="1" applyFont="1"/>
    <xf numFmtId="0" fontId="3" fillId="0" borderId="0" xfId="0" applyFont="1" applyAlignment="1">
      <alignment vertical="top"/>
    </xf>
    <xf numFmtId="0" fontId="16" fillId="0" borderId="0" xfId="0" applyFont="1">
      <alignment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wrapText="1"/>
    </xf>
    <xf numFmtId="0" fontId="1" fillId="4" borderId="50" xfId="0" applyFont="1" applyFill="1" applyBorder="1" applyAlignment="1">
      <alignment horizontal="center"/>
    </xf>
    <xf numFmtId="0" fontId="1" fillId="4" borderId="52" xfId="0" applyFont="1" applyFill="1" applyBorder="1" applyAlignment="1">
      <alignment horizontal="center"/>
    </xf>
    <xf numFmtId="0" fontId="1" fillId="4" borderId="53" xfId="0" applyFont="1" applyFill="1" applyBorder="1" applyAlignment="1">
      <alignment horizontal="center"/>
    </xf>
    <xf numFmtId="0" fontId="1" fillId="4" borderId="54" xfId="0" applyFont="1" applyFill="1" applyBorder="1" applyAlignment="1">
      <alignment horizontal="center"/>
    </xf>
    <xf numFmtId="0" fontId="1" fillId="4" borderId="36" xfId="0" applyFont="1" applyFill="1" applyBorder="1" applyAlignment="1">
      <alignment horizontal="center"/>
    </xf>
    <xf numFmtId="0" fontId="1" fillId="4" borderId="55" xfId="0" applyFont="1" applyFill="1" applyBorder="1" applyAlignment="1">
      <alignment horizontal="center"/>
    </xf>
    <xf numFmtId="0" fontId="1" fillId="4" borderId="56" xfId="0" applyFont="1" applyFill="1" applyBorder="1" applyAlignment="1">
      <alignment horizontal="center"/>
    </xf>
    <xf numFmtId="41" fontId="1" fillId="4" borderId="50" xfId="3" applyFont="1" applyFill="1" applyBorder="1" applyAlignment="1">
      <alignment horizontal="center"/>
    </xf>
    <xf numFmtId="0" fontId="1" fillId="4" borderId="26" xfId="0" applyFont="1" applyFill="1" applyBorder="1" applyAlignment="1">
      <alignment horizontal="center"/>
    </xf>
    <xf numFmtId="0" fontId="1" fillId="4" borderId="29" xfId="0" applyFont="1" applyFill="1" applyBorder="1" applyAlignment="1">
      <alignment horizontal="center"/>
    </xf>
    <xf numFmtId="0" fontId="1" fillId="5" borderId="30" xfId="0" applyFont="1" applyFill="1" applyBorder="1" applyAlignment="1">
      <alignment horizontal="center"/>
    </xf>
    <xf numFmtId="0" fontId="2" fillId="0" borderId="0" xfId="0" applyFont="1">
      <alignment vertical="center"/>
    </xf>
    <xf numFmtId="0" fontId="50" fillId="0" borderId="0" xfId="0" applyFont="1" applyBorder="1">
      <alignment vertical="center"/>
    </xf>
    <xf numFmtId="0" fontId="51" fillId="0" borderId="0" xfId="0" applyFont="1">
      <alignment vertical="center"/>
    </xf>
    <xf numFmtId="10" fontId="2" fillId="0" borderId="0" xfId="0" applyNumberFormat="1" applyFont="1">
      <alignment vertical="center"/>
    </xf>
    <xf numFmtId="0" fontId="53" fillId="0" borderId="0" xfId="0" applyFont="1">
      <alignment vertical="center"/>
    </xf>
    <xf numFmtId="38" fontId="15" fillId="0" borderId="1" xfId="0" applyNumberFormat="1" applyFont="1" applyBorder="1" applyAlignment="1">
      <alignment vertical="center" shrinkToFit="1"/>
    </xf>
    <xf numFmtId="0" fontId="22" fillId="2" borderId="57" xfId="2" applyNumberFormat="1" applyFont="1" applyBorder="1" applyAlignment="1">
      <alignment horizontal="center"/>
    </xf>
    <xf numFmtId="0" fontId="22" fillId="2" borderId="58" xfId="2" applyNumberFormat="1" applyFont="1" applyBorder="1" applyAlignment="1">
      <alignment horizontal="center"/>
    </xf>
    <xf numFmtId="0" fontId="22" fillId="2" borderId="59" xfId="2" applyNumberFormat="1" applyFont="1" applyBorder="1" applyAlignment="1">
      <alignment horizontal="center"/>
    </xf>
    <xf numFmtId="0" fontId="44" fillId="0" borderId="64" xfId="0" applyFont="1" applyBorder="1" applyAlignment="1">
      <alignment horizontal="distributed"/>
    </xf>
    <xf numFmtId="0" fontId="44" fillId="0" borderId="65" xfId="0" applyFont="1" applyBorder="1" applyAlignment="1">
      <alignment horizontal="distributed"/>
    </xf>
    <xf numFmtId="0" fontId="52" fillId="0" borderId="66" xfId="0" applyFont="1" applyBorder="1" applyAlignment="1">
      <alignment horizontal="center" vertical="center"/>
    </xf>
    <xf numFmtId="176" fontId="52" fillId="0" borderId="64" xfId="0" applyNumberFormat="1" applyFont="1" applyBorder="1" applyAlignment="1">
      <alignment vertical="center"/>
    </xf>
    <xf numFmtId="176" fontId="52" fillId="0" borderId="65" xfId="0" applyNumberFormat="1" applyFont="1" applyBorder="1" applyAlignment="1">
      <alignment vertical="center"/>
    </xf>
    <xf numFmtId="0" fontId="52" fillId="0" borderId="67" xfId="0" applyFont="1" applyBorder="1" applyAlignment="1">
      <alignment horizontal="center" vertical="center"/>
    </xf>
    <xf numFmtId="176" fontId="52" fillId="0" borderId="68" xfId="0" applyNumberFormat="1" applyFont="1" applyBorder="1" applyAlignment="1">
      <alignment vertical="center"/>
    </xf>
    <xf numFmtId="176" fontId="52" fillId="0" borderId="69" xfId="0" applyNumberFormat="1" applyFont="1" applyBorder="1" applyAlignment="1">
      <alignment vertical="center"/>
    </xf>
    <xf numFmtId="0" fontId="44" fillId="0" borderId="70" xfId="0" applyFont="1" applyBorder="1" applyAlignment="1">
      <alignment vertical="center"/>
    </xf>
    <xf numFmtId="0" fontId="44" fillId="0" borderId="71" xfId="0" applyFont="1" applyBorder="1" applyAlignment="1">
      <alignment vertical="center"/>
    </xf>
    <xf numFmtId="0" fontId="44" fillId="0" borderId="64" xfId="0" applyFont="1" applyBorder="1" applyAlignment="1">
      <alignment horizontal="distributed" vertical="center"/>
    </xf>
    <xf numFmtId="0" fontId="44" fillId="0" borderId="72" xfId="0" applyFont="1" applyBorder="1" applyAlignment="1">
      <alignment horizontal="distributed" vertical="center"/>
    </xf>
    <xf numFmtId="0" fontId="44" fillId="0" borderId="65" xfId="0" applyFont="1" applyBorder="1" applyAlignment="1">
      <alignment horizontal="distributed" vertical="center"/>
    </xf>
    <xf numFmtId="0" fontId="52" fillId="0" borderId="64" xfId="0" applyFont="1" applyBorder="1" applyAlignment="1">
      <alignment vertical="center"/>
    </xf>
    <xf numFmtId="176" fontId="52" fillId="0" borderId="72" xfId="0" applyNumberFormat="1" applyFont="1" applyBorder="1" applyAlignment="1">
      <alignment vertical="center"/>
    </xf>
    <xf numFmtId="0" fontId="52" fillId="0" borderId="68" xfId="0" applyFont="1" applyBorder="1" applyAlignment="1">
      <alignment vertical="center"/>
    </xf>
    <xf numFmtId="176" fontId="52" fillId="0" borderId="73" xfId="0" applyNumberFormat="1" applyFont="1" applyBorder="1" applyAlignment="1">
      <alignment vertical="center"/>
    </xf>
    <xf numFmtId="0" fontId="52" fillId="0" borderId="0" xfId="0" applyFont="1" applyBorder="1" applyAlignment="1">
      <alignment vertical="center"/>
    </xf>
    <xf numFmtId="0" fontId="54" fillId="0" borderId="0" xfId="0" applyFont="1" applyBorder="1" applyAlignment="1">
      <alignment vertical="center"/>
    </xf>
    <xf numFmtId="0" fontId="2" fillId="0" borderId="0" xfId="0" applyFont="1" applyAlignment="1">
      <alignment vertical="center"/>
    </xf>
    <xf numFmtId="0" fontId="52" fillId="0" borderId="0" xfId="0" applyFont="1" applyAlignment="1">
      <alignment vertical="center"/>
    </xf>
    <xf numFmtId="0" fontId="54" fillId="0" borderId="0" xfId="0" applyFont="1" applyAlignment="1">
      <alignment vertical="center"/>
    </xf>
    <xf numFmtId="0" fontId="48" fillId="0" borderId="0" xfId="0" applyFont="1" applyBorder="1" applyAlignment="1">
      <alignment vertical="center"/>
    </xf>
    <xf numFmtId="0" fontId="36" fillId="0" borderId="43" xfId="1" applyFont="1" applyBorder="1" applyAlignment="1">
      <alignment horizontal="left" vertical="center"/>
    </xf>
    <xf numFmtId="0" fontId="1" fillId="0" borderId="0" xfId="1" applyFont="1" applyBorder="1" applyAlignment="1">
      <alignment horizontal="center"/>
    </xf>
    <xf numFmtId="0" fontId="40" fillId="0" borderId="0" xfId="0" applyFont="1" applyAlignment="1">
      <alignment vertical="top"/>
    </xf>
    <xf numFmtId="0" fontId="22" fillId="2" borderId="0" xfId="2" applyNumberFormat="1" applyFont="1" applyAlignment="1">
      <alignment vertical="top" wrapText="1"/>
    </xf>
    <xf numFmtId="0" fontId="43" fillId="0" borderId="0" xfId="0" applyFont="1" applyAlignment="1">
      <alignment horizontal="left"/>
    </xf>
    <xf numFmtId="0" fontId="0" fillId="0" borderId="0" xfId="0" applyAlignment="1">
      <alignment vertical="top"/>
    </xf>
    <xf numFmtId="0" fontId="41" fillId="0" borderId="0" xfId="0" applyFont="1" applyAlignment="1"/>
    <xf numFmtId="0" fontId="42" fillId="0" borderId="0" xfId="0" applyFont="1" applyAlignment="1"/>
    <xf numFmtId="0" fontId="24" fillId="0" borderId="42" xfId="0" applyFont="1" applyBorder="1" applyAlignment="1">
      <alignment vertical="top" wrapText="1"/>
    </xf>
    <xf numFmtId="0" fontId="24" fillId="0" borderId="41" xfId="0" applyFont="1" applyBorder="1" applyAlignment="1">
      <alignment vertical="top" wrapText="1"/>
    </xf>
    <xf numFmtId="176" fontId="8" fillId="0" borderId="2" xfId="0" applyNumberFormat="1" applyFont="1" applyBorder="1" applyAlignment="1">
      <alignment horizontal="left" vertical="center" wrapText="1"/>
    </xf>
    <xf numFmtId="176" fontId="8" fillId="0" borderId="0" xfId="0" applyNumberFormat="1" applyFont="1" applyBorder="1" applyAlignment="1">
      <alignment horizontal="left" vertical="center" wrapText="1"/>
    </xf>
    <xf numFmtId="176" fontId="8" fillId="0" borderId="5" xfId="0" applyNumberFormat="1" applyFont="1" applyBorder="1" applyAlignment="1">
      <alignment horizontal="left" vertical="center" wrapText="1"/>
    </xf>
    <xf numFmtId="177" fontId="12" fillId="0" borderId="75" xfId="0" applyNumberFormat="1" applyFont="1" applyBorder="1" applyAlignment="1">
      <alignment horizontal="center" vertical="center" textRotation="255"/>
    </xf>
    <xf numFmtId="177" fontId="12" fillId="0" borderId="77" xfId="0" applyNumberFormat="1" applyFont="1" applyBorder="1" applyAlignment="1">
      <alignment horizontal="center" vertical="center" textRotation="255"/>
    </xf>
    <xf numFmtId="177" fontId="12" fillId="0" borderId="76" xfId="0" applyNumberFormat="1" applyFont="1" applyBorder="1" applyAlignment="1">
      <alignment horizontal="center" vertical="center" textRotation="255"/>
    </xf>
    <xf numFmtId="176" fontId="8" fillId="0" borderId="2" xfId="0" applyNumberFormat="1" applyFont="1" applyBorder="1" applyAlignment="1">
      <alignment horizontal="left" vertical="center"/>
    </xf>
    <xf numFmtId="176" fontId="8" fillId="0" borderId="0" xfId="0" applyNumberFormat="1" applyFont="1" applyBorder="1" applyAlignment="1">
      <alignment horizontal="left" vertical="center"/>
    </xf>
    <xf numFmtId="176" fontId="8" fillId="0" borderId="5" xfId="0" applyNumberFormat="1" applyFont="1" applyBorder="1" applyAlignment="1">
      <alignment horizontal="left" vertical="center"/>
    </xf>
    <xf numFmtId="178" fontId="8" fillId="0" borderId="78" xfId="0" applyNumberFormat="1" applyFont="1" applyBorder="1" applyAlignment="1">
      <alignment horizontal="left" vertical="center"/>
    </xf>
    <xf numFmtId="178" fontId="8" fillId="0" borderId="74" xfId="0" applyNumberFormat="1" applyFont="1" applyBorder="1" applyAlignment="1">
      <alignment horizontal="left" vertical="center"/>
    </xf>
    <xf numFmtId="178" fontId="8" fillId="0" borderId="79" xfId="0" applyNumberFormat="1" applyFont="1" applyBorder="1" applyAlignment="1">
      <alignment horizontal="left" vertical="center"/>
    </xf>
    <xf numFmtId="177" fontId="9" fillId="0" borderId="74" xfId="0" applyNumberFormat="1" applyFont="1" applyBorder="1" applyAlignment="1">
      <alignment horizontal="left" vertical="center"/>
    </xf>
    <xf numFmtId="38" fontId="2" fillId="7" borderId="75" xfId="0" applyNumberFormat="1" applyFont="1" applyFill="1" applyBorder="1" applyAlignment="1">
      <alignment horizontal="center" vertical="center"/>
    </xf>
    <xf numFmtId="38" fontId="2" fillId="7" borderId="76" xfId="0" applyNumberFormat="1" applyFont="1" applyFill="1" applyBorder="1" applyAlignment="1">
      <alignment horizontal="center" vertical="center"/>
    </xf>
    <xf numFmtId="38" fontId="2" fillId="8" borderId="1" xfId="0" applyNumberFormat="1" applyFont="1" applyFill="1" applyBorder="1" applyAlignment="1">
      <alignment horizontal="center" vertical="center"/>
    </xf>
    <xf numFmtId="38" fontId="2" fillId="7" borderId="1" xfId="0" applyNumberFormat="1" applyFont="1" applyFill="1" applyBorder="1" applyAlignment="1">
      <alignment horizontal="center" vertical="center"/>
    </xf>
    <xf numFmtId="177" fontId="6" fillId="9" borderId="1" xfId="0" applyNumberFormat="1" applyFont="1" applyFill="1" applyBorder="1" applyAlignment="1">
      <alignment horizontal="center" vertical="center" wrapText="1"/>
    </xf>
    <xf numFmtId="177" fontId="7" fillId="9" borderId="1" xfId="0" applyNumberFormat="1" applyFont="1" applyFill="1" applyBorder="1" applyAlignment="1">
      <alignment horizontal="center" vertical="center" wrapText="1"/>
    </xf>
    <xf numFmtId="38" fontId="2" fillId="5" borderId="1" xfId="0" applyNumberFormat="1" applyFont="1" applyFill="1" applyBorder="1" applyAlignment="1">
      <alignment horizontal="center" vertical="center"/>
    </xf>
    <xf numFmtId="176" fontId="5" fillId="9" borderId="1" xfId="0" applyNumberFormat="1" applyFont="1" applyFill="1" applyBorder="1" applyAlignment="1">
      <alignment horizontal="center" vertical="center"/>
    </xf>
    <xf numFmtId="0" fontId="28" fillId="4" borderId="0" xfId="0" applyFont="1" applyFill="1" applyAlignment="1">
      <alignment vertical="top" wrapText="1"/>
    </xf>
    <xf numFmtId="0" fontId="4" fillId="4" borderId="80"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4" fillId="4" borderId="81"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60" xfId="0" applyFont="1" applyFill="1" applyBorder="1" applyAlignment="1">
      <alignment horizontal="center"/>
    </xf>
    <xf numFmtId="0" fontId="1" fillId="0" borderId="61" xfId="0" applyFont="1" applyBorder="1" applyAlignment="1">
      <alignment horizontal="center"/>
    </xf>
    <xf numFmtId="0" fontId="1" fillId="0" borderId="63" xfId="0" applyFont="1" applyBorder="1" applyAlignment="1">
      <alignment horizontal="center"/>
    </xf>
    <xf numFmtId="0" fontId="26" fillId="4" borderId="0" xfId="0" applyFont="1" applyFill="1" applyAlignment="1">
      <alignment horizontal="left" vertical="top" wrapText="1"/>
    </xf>
    <xf numFmtId="0" fontId="1" fillId="4" borderId="0" xfId="0" applyFont="1" applyFill="1" applyAlignment="1">
      <alignment wrapText="1"/>
    </xf>
    <xf numFmtId="0" fontId="4" fillId="4" borderId="60"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36" fillId="0" borderId="43" xfId="1" applyFont="1" applyBorder="1" applyAlignment="1">
      <alignment horizontal="left" vertical="center"/>
    </xf>
    <xf numFmtId="0" fontId="36" fillId="0" borderId="43" xfId="0" applyFont="1" applyBorder="1" applyAlignment="1">
      <alignment vertical="center"/>
    </xf>
    <xf numFmtId="0" fontId="37" fillId="0" borderId="21" xfId="1" applyFont="1" applyBorder="1" applyAlignment="1">
      <alignment horizontal="center" wrapText="1"/>
    </xf>
    <xf numFmtId="0" fontId="27" fillId="0" borderId="0" xfId="1" applyFont="1" applyBorder="1" applyAlignment="1">
      <alignment horizontal="center" vertical="top"/>
    </xf>
    <xf numFmtId="0" fontId="1" fillId="0" borderId="0" xfId="1" applyFont="1" applyBorder="1" applyAlignment="1">
      <alignment horizontal="center"/>
    </xf>
    <xf numFmtId="0" fontId="37" fillId="0" borderId="44" xfId="1" applyFont="1" applyBorder="1" applyAlignment="1">
      <alignment horizontal="center"/>
    </xf>
    <xf numFmtId="0" fontId="37" fillId="0" borderId="46" xfId="1" applyFont="1" applyBorder="1" applyAlignment="1">
      <alignment horizontal="center"/>
    </xf>
    <xf numFmtId="177" fontId="35" fillId="0" borderId="82" xfId="1" applyNumberFormat="1" applyFont="1" applyBorder="1" applyAlignment="1">
      <alignment horizontal="center" vertical="center"/>
    </xf>
    <xf numFmtId="177" fontId="35" fillId="0" borderId="49" xfId="1" applyNumberFormat="1" applyFont="1" applyBorder="1" applyAlignment="1">
      <alignment horizontal="center" vertical="center"/>
    </xf>
    <xf numFmtId="0" fontId="45" fillId="0" borderId="0" xfId="0" applyFont="1" applyBorder="1" applyAlignment="1">
      <alignment horizontal="center" vertical="center"/>
    </xf>
    <xf numFmtId="0" fontId="47" fillId="0" borderId="0" xfId="0" applyFont="1" applyBorder="1" applyAlignment="1">
      <alignment horizontal="center" vertical="center"/>
    </xf>
    <xf numFmtId="0" fontId="48" fillId="0" borderId="0" xfId="0" applyFont="1" applyBorder="1" applyAlignment="1">
      <alignment horizontal="right"/>
    </xf>
    <xf numFmtId="0" fontId="49" fillId="0" borderId="0" xfId="0" applyFont="1" applyBorder="1" applyAlignment="1">
      <alignment horizontal="left" vertical="center"/>
    </xf>
    <xf numFmtId="0" fontId="50" fillId="0" borderId="0" xfId="0" applyFont="1" applyBorder="1" applyAlignment="1">
      <alignment horizontal="left"/>
    </xf>
    <xf numFmtId="0" fontId="44" fillId="0" borderId="89" xfId="0" applyFont="1" applyBorder="1" applyAlignment="1">
      <alignment horizontal="left" vertical="top"/>
    </xf>
    <xf numFmtId="0" fontId="44" fillId="0" borderId="66" xfId="0" applyFont="1" applyBorder="1" applyAlignment="1">
      <alignment horizontal="left" vertical="top"/>
    </xf>
    <xf numFmtId="0" fontId="44" fillId="0" borderId="66" xfId="0" applyFont="1" applyBorder="1" applyAlignment="1"/>
    <xf numFmtId="0" fontId="44" fillId="0" borderId="90" xfId="0" applyFont="1" applyBorder="1" applyAlignment="1">
      <alignment horizontal="distributed" vertical="center"/>
    </xf>
    <xf numFmtId="0" fontId="44" fillId="0" borderId="91" xfId="0" applyFont="1" applyBorder="1" applyAlignment="1">
      <alignment horizontal="distributed" vertical="center"/>
    </xf>
    <xf numFmtId="0" fontId="0" fillId="0" borderId="91" xfId="0" applyBorder="1" applyAlignment="1">
      <alignment horizontal="distributed" vertical="center"/>
    </xf>
    <xf numFmtId="0" fontId="0" fillId="0" borderId="92" xfId="0" applyBorder="1" applyAlignment="1">
      <alignment horizontal="distributed" vertical="center"/>
    </xf>
    <xf numFmtId="0" fontId="0" fillId="0" borderId="91" xfId="0" applyBorder="1" applyAlignment="1">
      <alignment horizontal="distributed"/>
    </xf>
    <xf numFmtId="0" fontId="0" fillId="0" borderId="92" xfId="0" applyBorder="1" applyAlignment="1">
      <alignment horizontal="distributed"/>
    </xf>
    <xf numFmtId="0" fontId="44" fillId="0" borderId="84" xfId="0" applyFont="1" applyBorder="1" applyAlignment="1">
      <alignment horizontal="distributed"/>
    </xf>
    <xf numFmtId="176" fontId="44" fillId="0" borderId="72" xfId="0" applyNumberFormat="1" applyFont="1" applyBorder="1" applyAlignment="1">
      <alignment horizontal="distributed" vertical="center"/>
    </xf>
    <xf numFmtId="0" fontId="0" fillId="0" borderId="86" xfId="0" applyBorder="1" applyAlignment="1">
      <alignment horizontal="distributed" vertical="center"/>
    </xf>
    <xf numFmtId="0" fontId="44" fillId="0" borderId="85" xfId="0" applyFont="1" applyBorder="1" applyAlignment="1">
      <alignment horizontal="distributed"/>
    </xf>
    <xf numFmtId="176" fontId="44" fillId="0" borderId="64" xfId="0" applyNumberFormat="1" applyFont="1" applyBorder="1" applyAlignment="1">
      <alignment horizontal="distributed" vertical="center"/>
    </xf>
    <xf numFmtId="176" fontId="44" fillId="0" borderId="83" xfId="0" applyNumberFormat="1" applyFont="1" applyBorder="1" applyAlignment="1">
      <alignment horizontal="distributed" vertical="center"/>
    </xf>
    <xf numFmtId="0" fontId="44" fillId="0" borderId="84" xfId="0" applyFont="1" applyBorder="1" applyAlignment="1">
      <alignment horizontal="distributed" vertical="center"/>
    </xf>
    <xf numFmtId="0" fontId="44" fillId="0" borderId="85" xfId="0" applyFont="1" applyBorder="1" applyAlignment="1">
      <alignment horizontal="distributed" vertical="center"/>
    </xf>
    <xf numFmtId="0" fontId="44" fillId="0" borderId="87" xfId="0" applyFont="1" applyBorder="1" applyAlignment="1">
      <alignment vertical="center"/>
    </xf>
    <xf numFmtId="0" fontId="44" fillId="0" borderId="88" xfId="0" applyFont="1" applyBorder="1" applyAlignment="1">
      <alignment vertical="center"/>
    </xf>
    <xf numFmtId="0" fontId="44" fillId="0" borderId="89" xfId="0" applyFont="1" applyBorder="1" applyAlignment="1">
      <alignment horizontal="left" vertical="center"/>
    </xf>
    <xf numFmtId="0" fontId="44" fillId="0" borderId="66" xfId="0" applyFont="1" applyBorder="1" applyAlignment="1">
      <alignment horizontal="left" vertical="center"/>
    </xf>
    <xf numFmtId="0" fontId="44" fillId="0" borderId="66" xfId="0" applyFont="1" applyBorder="1" applyAlignment="1">
      <alignment vertical="center"/>
    </xf>
    <xf numFmtId="176" fontId="44" fillId="0" borderId="65" xfId="0" applyNumberFormat="1" applyFont="1" applyBorder="1" applyAlignment="1">
      <alignment horizontal="distributed" vertical="center"/>
    </xf>
    <xf numFmtId="0" fontId="18" fillId="2" borderId="0" xfId="2" applyNumberFormat="1" applyFont="1" applyBorder="1" applyAlignment="1">
      <alignment horizontal="center" vertical="center"/>
    </xf>
    <xf numFmtId="0" fontId="16" fillId="0" borderId="0" xfId="0" applyFont="1" applyBorder="1" applyAlignment="1"/>
    <xf numFmtId="0" fontId="22" fillId="2" borderId="0" xfId="2" applyNumberFormat="1" applyFont="1" applyAlignment="1">
      <alignment vertical="top"/>
    </xf>
    <xf numFmtId="0" fontId="40" fillId="0" borderId="0" xfId="0" applyFont="1" applyAlignment="1">
      <alignment vertical="top"/>
    </xf>
    <xf numFmtId="0" fontId="22" fillId="2" borderId="0" xfId="2" applyNumberFormat="1" applyFont="1" applyAlignment="1">
      <alignment vertical="top" wrapText="1"/>
    </xf>
    <xf numFmtId="0" fontId="22" fillId="2" borderId="93" xfId="2" applyNumberFormat="1" applyFont="1" applyBorder="1" applyAlignment="1">
      <alignment horizontal="distributed" vertical="center"/>
    </xf>
    <xf numFmtId="0" fontId="22" fillId="2" borderId="7" xfId="2" applyNumberFormat="1" applyFont="1"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43" fillId="0" borderId="0" xfId="0" applyFont="1" applyAlignment="1">
      <alignment horizontal="left"/>
    </xf>
    <xf numFmtId="0" fontId="0" fillId="0" borderId="0" xfId="0" applyAlignment="1">
      <alignment vertical="top"/>
    </xf>
    <xf numFmtId="0" fontId="23" fillId="0" borderId="0" xfId="0" applyFont="1" applyAlignment="1">
      <alignment horizontal="right" vertical="top"/>
    </xf>
    <xf numFmtId="0" fontId="41" fillId="0" borderId="0" xfId="0" applyFont="1" applyAlignment="1"/>
    <xf numFmtId="0" fontId="42" fillId="0" borderId="0" xfId="0" applyFont="1" applyAlignment="1"/>
    <xf numFmtId="0" fontId="24" fillId="6" borderId="97" xfId="0" applyFont="1" applyFill="1" applyBorder="1" applyAlignment="1">
      <alignment horizontal="left" vertical="top" wrapText="1" indent="1"/>
    </xf>
    <xf numFmtId="0" fontId="24" fillId="6" borderId="42" xfId="0" applyFont="1" applyFill="1" applyBorder="1" applyAlignment="1">
      <alignment horizontal="left" vertical="top" wrapText="1" indent="1"/>
    </xf>
    <xf numFmtId="0" fontId="24" fillId="0" borderId="97" xfId="0" applyFont="1" applyBorder="1" applyAlignment="1">
      <alignment vertical="top" wrapText="1"/>
    </xf>
    <xf numFmtId="0" fontId="24" fillId="0" borderId="42" xfId="0" applyFont="1" applyBorder="1" applyAlignment="1">
      <alignment vertical="top" wrapText="1"/>
    </xf>
    <xf numFmtId="0" fontId="24" fillId="0" borderId="97" xfId="0" applyFont="1" applyBorder="1" applyAlignment="1">
      <alignment horizontal="left" vertical="top" wrapText="1" indent="1"/>
    </xf>
    <xf numFmtId="0" fontId="24" fillId="0" borderId="42" xfId="0" applyFont="1" applyBorder="1" applyAlignment="1">
      <alignment horizontal="left" vertical="top" wrapText="1" indent="1"/>
    </xf>
    <xf numFmtId="0" fontId="24" fillId="0" borderId="41" xfId="0" applyFont="1" applyBorder="1" applyAlignment="1">
      <alignment vertical="top" wrapText="1"/>
    </xf>
    <xf numFmtId="0" fontId="29" fillId="0" borderId="0" xfId="0" applyFont="1" applyAlignment="1">
      <alignment horizontal="center" vertical="center"/>
    </xf>
    <xf numFmtId="0" fontId="25" fillId="0" borderId="0" xfId="0" applyFont="1" applyAlignment="1">
      <alignment horizontal="right" vertical="center"/>
    </xf>
    <xf numFmtId="0" fontId="30" fillId="0" borderId="11" xfId="0" applyFont="1" applyBorder="1" applyAlignment="1">
      <alignment horizontal="center" vertical="center"/>
    </xf>
    <xf numFmtId="0" fontId="31" fillId="0" borderId="97" xfId="0" applyFont="1" applyBorder="1" applyAlignment="1">
      <alignment horizontal="center" wrapText="1"/>
    </xf>
    <xf numFmtId="0" fontId="31" fillId="0" borderId="41" xfId="0" applyFont="1" applyBorder="1" applyAlignment="1">
      <alignment horizontal="center" wrapText="1"/>
    </xf>
    <xf numFmtId="0" fontId="31" fillId="0" borderId="42" xfId="0" applyFont="1" applyBorder="1" applyAlignment="1">
      <alignment horizontal="center" wrapText="1"/>
    </xf>
    <xf numFmtId="0" fontId="25" fillId="6" borderId="97" xfId="0" applyFont="1" applyFill="1" applyBorder="1" applyAlignment="1">
      <alignment vertical="top" wrapText="1"/>
    </xf>
    <xf numFmtId="0" fontId="25" fillId="6" borderId="41" xfId="0" applyFont="1" applyFill="1" applyBorder="1" applyAlignment="1">
      <alignment vertical="top" wrapText="1"/>
    </xf>
    <xf numFmtId="0" fontId="25" fillId="6" borderId="42" xfId="0" applyFont="1" applyFill="1" applyBorder="1" applyAlignment="1">
      <alignment vertical="top" wrapText="1"/>
    </xf>
    <xf numFmtId="0" fontId="31" fillId="0" borderId="94"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96" xfId="0" applyFont="1" applyBorder="1" applyAlignment="1">
      <alignment horizontal="center" vertical="center" wrapText="1"/>
    </xf>
    <xf numFmtId="0" fontId="31" fillId="0" borderId="94" xfId="0" applyFont="1" applyBorder="1" applyAlignment="1">
      <alignment horizontal="left" vertical="center" wrapText="1" indent="3"/>
    </xf>
    <xf numFmtId="0" fontId="31" fillId="0" borderId="95" xfId="0" applyFont="1" applyBorder="1" applyAlignment="1">
      <alignment horizontal="left" vertical="center" wrapText="1" indent="3"/>
    </xf>
    <xf numFmtId="0" fontId="31" fillId="0" borderId="96" xfId="0" applyFont="1" applyBorder="1" applyAlignment="1">
      <alignment horizontal="left" vertical="center" wrapText="1" indent="3"/>
    </xf>
  </cellXfs>
  <cellStyles count="5">
    <cellStyle name="一般" xfId="0" builtinId="0"/>
    <cellStyle name="一般_保費負擔表-80200" xfId="1"/>
    <cellStyle name="一般_職業工人分擔表" xfId="2"/>
    <cellStyle name="千分位[0]" xfId="3" builtinId="6"/>
    <cellStyle name="千分位[0]_保費負擔表-80200"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tabSelected="1" zoomScaleNormal="100" zoomScaleSheetLayoutView="75" workbookViewId="0">
      <selection activeCell="B64" sqref="B64"/>
    </sheetView>
  </sheetViews>
  <sheetFormatPr defaultRowHeight="16.5"/>
  <cols>
    <col min="1" max="1" width="5.625" style="3" customWidth="1"/>
    <col min="2" max="2" width="10.625" style="4" customWidth="1"/>
    <col min="3" max="3" width="9.625" style="5" bestFit="1" customWidth="1"/>
    <col min="4" max="4" width="9" style="5"/>
    <col min="5" max="5" width="9.75" style="5" bestFit="1" customWidth="1"/>
    <col min="6" max="8" width="9.125" style="5" bestFit="1" customWidth="1"/>
    <col min="9" max="9" width="18.125" style="5" customWidth="1"/>
    <col min="10" max="10" width="10.375" style="1" hidden="1" customWidth="1"/>
    <col min="11" max="11" width="9" style="1" hidden="1" customWidth="1"/>
    <col min="12" max="16384" width="9" style="1"/>
  </cols>
  <sheetData>
    <row r="1" spans="1:14" ht="40.5" customHeight="1">
      <c r="A1" s="199" t="s">
        <v>0</v>
      </c>
      <c r="B1" s="199"/>
      <c r="C1" s="199"/>
      <c r="D1" s="199"/>
      <c r="E1" s="199"/>
      <c r="F1" s="199"/>
      <c r="G1" s="199"/>
      <c r="H1" s="199"/>
      <c r="I1" s="199"/>
    </row>
    <row r="2" spans="1:14" ht="20.25" customHeight="1">
      <c r="A2" s="204" t="s">
        <v>1</v>
      </c>
      <c r="B2" s="207" t="s">
        <v>2</v>
      </c>
      <c r="C2" s="202" t="s">
        <v>3</v>
      </c>
      <c r="D2" s="202"/>
      <c r="E2" s="203" t="s">
        <v>4</v>
      </c>
      <c r="F2" s="203"/>
      <c r="G2" s="206" t="s">
        <v>5</v>
      </c>
      <c r="H2" s="206"/>
      <c r="I2" s="200" t="s">
        <v>6</v>
      </c>
      <c r="J2" s="2" t="s">
        <v>7</v>
      </c>
      <c r="K2" s="6">
        <v>0.09</v>
      </c>
    </row>
    <row r="3" spans="1:14" ht="20.25" customHeight="1">
      <c r="A3" s="205"/>
      <c r="B3" s="207"/>
      <c r="C3" s="7" t="s">
        <v>8</v>
      </c>
      <c r="D3" s="7" t="s">
        <v>9</v>
      </c>
      <c r="E3" s="7" t="s">
        <v>8</v>
      </c>
      <c r="F3" s="7" t="s">
        <v>9</v>
      </c>
      <c r="G3" s="7" t="s">
        <v>8</v>
      </c>
      <c r="H3" s="7" t="s">
        <v>9</v>
      </c>
      <c r="I3" s="201"/>
      <c r="J3" s="2" t="s">
        <v>10</v>
      </c>
      <c r="K3" s="6">
        <v>0.01</v>
      </c>
    </row>
    <row r="4" spans="1:14">
      <c r="A4" s="11">
        <v>1</v>
      </c>
      <c r="B4" s="13">
        <v>20008</v>
      </c>
      <c r="C4" s="12">
        <f t="shared" ref="C4:C22" si="0">ROUND(B4*$K$2*20/100,0)+ROUND(B4*$K$3*20/100,0)</f>
        <v>400</v>
      </c>
      <c r="D4" s="12">
        <f t="shared" ref="D4:D22" si="1">ROUND(B4*$K$2*70/100,0)+ROUND(B4*$K$3*70/100,0)</f>
        <v>1401</v>
      </c>
      <c r="E4" s="12">
        <f t="shared" ref="E4:E30" si="2">ROUND(B4*$K$4*30/100,0)</f>
        <v>282</v>
      </c>
      <c r="F4" s="13">
        <f>ROUND(B4*$K$5*60/100*1.61,0)</f>
        <v>906</v>
      </c>
      <c r="G4" s="12">
        <f t="shared" ref="G4:G35" si="3">SUM(E4,C4)</f>
        <v>682</v>
      </c>
      <c r="H4" s="12">
        <f t="shared" ref="H4:H35" si="4">SUM(F4,D4)</f>
        <v>2307</v>
      </c>
      <c r="I4" s="150" t="s">
        <v>11</v>
      </c>
      <c r="J4" s="2" t="s">
        <v>12</v>
      </c>
      <c r="K4" s="6">
        <v>4.6899999999999997E-2</v>
      </c>
    </row>
    <row r="5" spans="1:14">
      <c r="A5" s="11">
        <v>2</v>
      </c>
      <c r="B5" s="13">
        <v>20100</v>
      </c>
      <c r="C5" s="12">
        <f t="shared" si="0"/>
        <v>402</v>
      </c>
      <c r="D5" s="12">
        <f t="shared" si="1"/>
        <v>1407</v>
      </c>
      <c r="E5" s="12">
        <f t="shared" si="2"/>
        <v>283</v>
      </c>
      <c r="F5" s="13">
        <f t="shared" ref="F5:F55" si="5">ROUND(B5*$K$5*60/100*1.61,0)</f>
        <v>911</v>
      </c>
      <c r="G5" s="12">
        <f t="shared" si="3"/>
        <v>685</v>
      </c>
      <c r="H5" s="12">
        <f t="shared" si="4"/>
        <v>2318</v>
      </c>
      <c r="I5" s="150" t="str">
        <f t="shared" ref="I5:I55" si="6">I4</f>
        <v>健保費率、平均眷口數調整</v>
      </c>
      <c r="J5" s="2" t="s">
        <v>13</v>
      </c>
      <c r="K5" s="6">
        <v>4.6899999999999997E-2</v>
      </c>
    </row>
    <row r="6" spans="1:14">
      <c r="A6" s="11">
        <v>3</v>
      </c>
      <c r="B6" s="13">
        <v>21000</v>
      </c>
      <c r="C6" s="12">
        <f t="shared" si="0"/>
        <v>420</v>
      </c>
      <c r="D6" s="12">
        <f t="shared" si="1"/>
        <v>1470</v>
      </c>
      <c r="E6" s="12">
        <f t="shared" si="2"/>
        <v>295</v>
      </c>
      <c r="F6" s="13">
        <f t="shared" si="5"/>
        <v>951</v>
      </c>
      <c r="G6" s="12">
        <f t="shared" si="3"/>
        <v>715</v>
      </c>
      <c r="H6" s="12">
        <f t="shared" si="4"/>
        <v>2421</v>
      </c>
      <c r="I6" s="150" t="str">
        <f t="shared" si="6"/>
        <v>健保費率、平均眷口數調整</v>
      </c>
      <c r="N6"/>
    </row>
    <row r="7" spans="1:14">
      <c r="A7" s="11">
        <v>4</v>
      </c>
      <c r="B7" s="13">
        <v>21900</v>
      </c>
      <c r="C7" s="12">
        <f t="shared" si="0"/>
        <v>438</v>
      </c>
      <c r="D7" s="12">
        <f t="shared" si="1"/>
        <v>1533</v>
      </c>
      <c r="E7" s="12">
        <f t="shared" si="2"/>
        <v>308</v>
      </c>
      <c r="F7" s="13">
        <f t="shared" si="5"/>
        <v>992</v>
      </c>
      <c r="G7" s="12">
        <f t="shared" si="3"/>
        <v>746</v>
      </c>
      <c r="H7" s="12">
        <f t="shared" si="4"/>
        <v>2525</v>
      </c>
      <c r="I7" s="150" t="str">
        <f t="shared" si="6"/>
        <v>健保費率、平均眷口數調整</v>
      </c>
      <c r="K7" s="8"/>
    </row>
    <row r="8" spans="1:14">
      <c r="A8" s="11">
        <v>5</v>
      </c>
      <c r="B8" s="13">
        <v>22800</v>
      </c>
      <c r="C8" s="12">
        <f t="shared" si="0"/>
        <v>456</v>
      </c>
      <c r="D8" s="12">
        <f t="shared" si="1"/>
        <v>1596</v>
      </c>
      <c r="E8" s="12">
        <f t="shared" si="2"/>
        <v>321</v>
      </c>
      <c r="F8" s="13">
        <f t="shared" si="5"/>
        <v>1033</v>
      </c>
      <c r="G8" s="12">
        <f t="shared" si="3"/>
        <v>777</v>
      </c>
      <c r="H8" s="12">
        <f t="shared" si="4"/>
        <v>2629</v>
      </c>
      <c r="I8" s="150" t="str">
        <f t="shared" si="6"/>
        <v>健保費率、平均眷口數調整</v>
      </c>
    </row>
    <row r="9" spans="1:14">
      <c r="A9" s="11">
        <v>6</v>
      </c>
      <c r="B9" s="13">
        <v>24000</v>
      </c>
      <c r="C9" s="12">
        <f t="shared" si="0"/>
        <v>480</v>
      </c>
      <c r="D9" s="12">
        <f t="shared" si="1"/>
        <v>1680</v>
      </c>
      <c r="E9" s="12">
        <f t="shared" si="2"/>
        <v>338</v>
      </c>
      <c r="F9" s="13">
        <f t="shared" si="5"/>
        <v>1087</v>
      </c>
      <c r="G9" s="12">
        <f t="shared" si="3"/>
        <v>818</v>
      </c>
      <c r="H9" s="12">
        <f t="shared" si="4"/>
        <v>2767</v>
      </c>
      <c r="I9" s="150" t="str">
        <f t="shared" si="6"/>
        <v>健保費率、平均眷口數調整</v>
      </c>
    </row>
    <row r="10" spans="1:14">
      <c r="A10" s="11">
        <v>7</v>
      </c>
      <c r="B10" s="13">
        <v>25200</v>
      </c>
      <c r="C10" s="12">
        <f t="shared" si="0"/>
        <v>504</v>
      </c>
      <c r="D10" s="12">
        <f t="shared" si="1"/>
        <v>1764</v>
      </c>
      <c r="E10" s="12">
        <f t="shared" si="2"/>
        <v>355</v>
      </c>
      <c r="F10" s="13">
        <f t="shared" si="5"/>
        <v>1142</v>
      </c>
      <c r="G10" s="12">
        <f t="shared" si="3"/>
        <v>859</v>
      </c>
      <c r="H10" s="12">
        <f t="shared" si="4"/>
        <v>2906</v>
      </c>
      <c r="I10" s="150" t="str">
        <f t="shared" si="6"/>
        <v>健保費率、平均眷口數調整</v>
      </c>
    </row>
    <row r="11" spans="1:14">
      <c r="A11" s="11">
        <v>8</v>
      </c>
      <c r="B11" s="13">
        <v>26400</v>
      </c>
      <c r="C11" s="12">
        <f t="shared" si="0"/>
        <v>528</v>
      </c>
      <c r="D11" s="12">
        <f t="shared" si="1"/>
        <v>1848</v>
      </c>
      <c r="E11" s="12">
        <f t="shared" si="2"/>
        <v>371</v>
      </c>
      <c r="F11" s="13">
        <f t="shared" si="5"/>
        <v>1196</v>
      </c>
      <c r="G11" s="12">
        <f t="shared" si="3"/>
        <v>899</v>
      </c>
      <c r="H11" s="12">
        <f t="shared" si="4"/>
        <v>3044</v>
      </c>
      <c r="I11" s="150" t="str">
        <f t="shared" si="6"/>
        <v>健保費率、平均眷口數調整</v>
      </c>
    </row>
    <row r="12" spans="1:14">
      <c r="A12" s="11">
        <v>9</v>
      </c>
      <c r="B12" s="13">
        <v>27600</v>
      </c>
      <c r="C12" s="12">
        <f t="shared" si="0"/>
        <v>552</v>
      </c>
      <c r="D12" s="12">
        <f t="shared" si="1"/>
        <v>1932</v>
      </c>
      <c r="E12" s="12">
        <f t="shared" si="2"/>
        <v>388</v>
      </c>
      <c r="F12" s="13">
        <f t="shared" si="5"/>
        <v>1250</v>
      </c>
      <c r="G12" s="12">
        <f t="shared" si="3"/>
        <v>940</v>
      </c>
      <c r="H12" s="12">
        <f t="shared" si="4"/>
        <v>3182</v>
      </c>
      <c r="I12" s="150" t="str">
        <f t="shared" si="6"/>
        <v>健保費率、平均眷口數調整</v>
      </c>
    </row>
    <row r="13" spans="1:14">
      <c r="A13" s="11">
        <v>10</v>
      </c>
      <c r="B13" s="13">
        <v>28800</v>
      </c>
      <c r="C13" s="12">
        <f t="shared" si="0"/>
        <v>576</v>
      </c>
      <c r="D13" s="12">
        <f t="shared" si="1"/>
        <v>2016</v>
      </c>
      <c r="E13" s="12">
        <f t="shared" si="2"/>
        <v>405</v>
      </c>
      <c r="F13" s="13">
        <f t="shared" si="5"/>
        <v>1305</v>
      </c>
      <c r="G13" s="12">
        <f t="shared" si="3"/>
        <v>981</v>
      </c>
      <c r="H13" s="12">
        <f t="shared" si="4"/>
        <v>3321</v>
      </c>
      <c r="I13" s="150" t="str">
        <f t="shared" si="6"/>
        <v>健保費率、平均眷口數調整</v>
      </c>
    </row>
    <row r="14" spans="1:14">
      <c r="A14" s="11">
        <v>11</v>
      </c>
      <c r="B14" s="13">
        <v>30300</v>
      </c>
      <c r="C14" s="12">
        <f t="shared" si="0"/>
        <v>606</v>
      </c>
      <c r="D14" s="12">
        <f t="shared" si="1"/>
        <v>2121</v>
      </c>
      <c r="E14" s="12">
        <f t="shared" si="2"/>
        <v>426</v>
      </c>
      <c r="F14" s="13">
        <f t="shared" si="5"/>
        <v>1373</v>
      </c>
      <c r="G14" s="12">
        <f t="shared" si="3"/>
        <v>1032</v>
      </c>
      <c r="H14" s="12">
        <f t="shared" si="4"/>
        <v>3494</v>
      </c>
      <c r="I14" s="150" t="str">
        <f t="shared" si="6"/>
        <v>健保費率、平均眷口數調整</v>
      </c>
    </row>
    <row r="15" spans="1:14">
      <c r="A15" s="11">
        <v>12</v>
      </c>
      <c r="B15" s="13">
        <v>31800</v>
      </c>
      <c r="C15" s="12">
        <f t="shared" si="0"/>
        <v>636</v>
      </c>
      <c r="D15" s="12">
        <f t="shared" si="1"/>
        <v>2226</v>
      </c>
      <c r="E15" s="12">
        <f t="shared" si="2"/>
        <v>447</v>
      </c>
      <c r="F15" s="13">
        <f t="shared" si="5"/>
        <v>1441</v>
      </c>
      <c r="G15" s="12">
        <f t="shared" si="3"/>
        <v>1083</v>
      </c>
      <c r="H15" s="12">
        <f t="shared" si="4"/>
        <v>3667</v>
      </c>
      <c r="I15" s="150" t="str">
        <f t="shared" si="6"/>
        <v>健保費率、平均眷口數調整</v>
      </c>
    </row>
    <row r="16" spans="1:14">
      <c r="A16" s="11">
        <v>13</v>
      </c>
      <c r="B16" s="13">
        <v>33300</v>
      </c>
      <c r="C16" s="12">
        <f t="shared" si="0"/>
        <v>666</v>
      </c>
      <c r="D16" s="12">
        <f t="shared" si="1"/>
        <v>2331</v>
      </c>
      <c r="E16" s="12">
        <f t="shared" si="2"/>
        <v>469</v>
      </c>
      <c r="F16" s="13">
        <f t="shared" si="5"/>
        <v>1509</v>
      </c>
      <c r="G16" s="12">
        <f t="shared" si="3"/>
        <v>1135</v>
      </c>
      <c r="H16" s="12">
        <f t="shared" si="4"/>
        <v>3840</v>
      </c>
      <c r="I16" s="150" t="str">
        <f t="shared" si="6"/>
        <v>健保費率、平均眷口數調整</v>
      </c>
    </row>
    <row r="17" spans="1:9">
      <c r="A17" s="11">
        <v>14</v>
      </c>
      <c r="B17" s="13">
        <v>34800</v>
      </c>
      <c r="C17" s="12">
        <f t="shared" si="0"/>
        <v>696</v>
      </c>
      <c r="D17" s="12">
        <f t="shared" si="1"/>
        <v>2436</v>
      </c>
      <c r="E17" s="12">
        <f t="shared" si="2"/>
        <v>490</v>
      </c>
      <c r="F17" s="13">
        <f t="shared" si="5"/>
        <v>1577</v>
      </c>
      <c r="G17" s="12">
        <f t="shared" si="3"/>
        <v>1186</v>
      </c>
      <c r="H17" s="12">
        <f t="shared" si="4"/>
        <v>4013</v>
      </c>
      <c r="I17" s="150" t="str">
        <f t="shared" si="6"/>
        <v>健保費率、平均眷口數調整</v>
      </c>
    </row>
    <row r="18" spans="1:9">
      <c r="A18" s="11">
        <v>15</v>
      </c>
      <c r="B18" s="13">
        <v>36300</v>
      </c>
      <c r="C18" s="12">
        <f t="shared" si="0"/>
        <v>726</v>
      </c>
      <c r="D18" s="12">
        <f t="shared" si="1"/>
        <v>2541</v>
      </c>
      <c r="E18" s="12">
        <f t="shared" si="2"/>
        <v>511</v>
      </c>
      <c r="F18" s="13">
        <f t="shared" si="5"/>
        <v>1645</v>
      </c>
      <c r="G18" s="12">
        <f t="shared" si="3"/>
        <v>1237</v>
      </c>
      <c r="H18" s="12">
        <f t="shared" si="4"/>
        <v>4186</v>
      </c>
      <c r="I18" s="150" t="str">
        <f t="shared" si="6"/>
        <v>健保費率、平均眷口數調整</v>
      </c>
    </row>
    <row r="19" spans="1:9">
      <c r="A19" s="11">
        <v>16</v>
      </c>
      <c r="B19" s="13">
        <v>38200</v>
      </c>
      <c r="C19" s="12">
        <f t="shared" si="0"/>
        <v>764</v>
      </c>
      <c r="D19" s="12">
        <f t="shared" si="1"/>
        <v>2674</v>
      </c>
      <c r="E19" s="12">
        <f t="shared" si="2"/>
        <v>537</v>
      </c>
      <c r="F19" s="13">
        <f t="shared" si="5"/>
        <v>1731</v>
      </c>
      <c r="G19" s="12">
        <f t="shared" si="3"/>
        <v>1301</v>
      </c>
      <c r="H19" s="12">
        <f t="shared" si="4"/>
        <v>4405</v>
      </c>
      <c r="I19" s="150" t="str">
        <f t="shared" si="6"/>
        <v>健保費率、平均眷口數調整</v>
      </c>
    </row>
    <row r="20" spans="1:9">
      <c r="A20" s="11">
        <v>17</v>
      </c>
      <c r="B20" s="13">
        <v>40100</v>
      </c>
      <c r="C20" s="12">
        <f t="shared" si="0"/>
        <v>802</v>
      </c>
      <c r="D20" s="12">
        <f t="shared" si="1"/>
        <v>2807</v>
      </c>
      <c r="E20" s="12">
        <f t="shared" si="2"/>
        <v>564</v>
      </c>
      <c r="F20" s="13">
        <f t="shared" si="5"/>
        <v>1817</v>
      </c>
      <c r="G20" s="12">
        <f t="shared" si="3"/>
        <v>1366</v>
      </c>
      <c r="H20" s="12">
        <f t="shared" si="4"/>
        <v>4624</v>
      </c>
      <c r="I20" s="150" t="str">
        <f t="shared" si="6"/>
        <v>健保費率、平均眷口數調整</v>
      </c>
    </row>
    <row r="21" spans="1:9">
      <c r="A21" s="11">
        <v>18</v>
      </c>
      <c r="B21" s="13">
        <v>42000</v>
      </c>
      <c r="C21" s="12">
        <f t="shared" si="0"/>
        <v>840</v>
      </c>
      <c r="D21" s="12">
        <f t="shared" si="1"/>
        <v>2940</v>
      </c>
      <c r="E21" s="12">
        <f t="shared" si="2"/>
        <v>591</v>
      </c>
      <c r="F21" s="13">
        <f t="shared" si="5"/>
        <v>1903</v>
      </c>
      <c r="G21" s="12">
        <f t="shared" si="3"/>
        <v>1431</v>
      </c>
      <c r="H21" s="12">
        <f t="shared" si="4"/>
        <v>4843</v>
      </c>
      <c r="I21" s="150" t="str">
        <f t="shared" si="6"/>
        <v>健保費率、平均眷口數調整</v>
      </c>
    </row>
    <row r="22" spans="1:9">
      <c r="A22" s="11">
        <v>19</v>
      </c>
      <c r="B22" s="13">
        <v>43900</v>
      </c>
      <c r="C22" s="12">
        <f t="shared" si="0"/>
        <v>878</v>
      </c>
      <c r="D22" s="12">
        <f t="shared" si="1"/>
        <v>3073</v>
      </c>
      <c r="E22" s="12">
        <f t="shared" si="2"/>
        <v>618</v>
      </c>
      <c r="F22" s="13">
        <f t="shared" si="5"/>
        <v>1989</v>
      </c>
      <c r="G22" s="12">
        <f t="shared" si="3"/>
        <v>1496</v>
      </c>
      <c r="H22" s="12">
        <f t="shared" si="4"/>
        <v>5062</v>
      </c>
      <c r="I22" s="150" t="str">
        <f t="shared" si="6"/>
        <v>健保費率、平均眷口數調整</v>
      </c>
    </row>
    <row r="23" spans="1:9">
      <c r="A23" s="11">
        <v>20</v>
      </c>
      <c r="B23" s="13">
        <v>45800</v>
      </c>
      <c r="C23" s="12">
        <f>C22</f>
        <v>878</v>
      </c>
      <c r="D23" s="12">
        <f>D22</f>
        <v>3073</v>
      </c>
      <c r="E23" s="12">
        <f t="shared" si="2"/>
        <v>644</v>
      </c>
      <c r="F23" s="13">
        <f t="shared" si="5"/>
        <v>2075</v>
      </c>
      <c r="G23" s="12">
        <f t="shared" si="3"/>
        <v>1522</v>
      </c>
      <c r="H23" s="12">
        <f t="shared" si="4"/>
        <v>5148</v>
      </c>
      <c r="I23" s="150" t="str">
        <f t="shared" si="6"/>
        <v>健保費率、平均眷口數調整</v>
      </c>
    </row>
    <row r="24" spans="1:9">
      <c r="A24" s="11">
        <v>21</v>
      </c>
      <c r="B24" s="13">
        <v>48200</v>
      </c>
      <c r="C24" s="12">
        <f>$C$23</f>
        <v>878</v>
      </c>
      <c r="D24" s="12">
        <f>D23</f>
        <v>3073</v>
      </c>
      <c r="E24" s="12">
        <f t="shared" si="2"/>
        <v>678</v>
      </c>
      <c r="F24" s="13">
        <f t="shared" si="5"/>
        <v>2184</v>
      </c>
      <c r="G24" s="12">
        <f t="shared" si="3"/>
        <v>1556</v>
      </c>
      <c r="H24" s="12">
        <f t="shared" si="4"/>
        <v>5257</v>
      </c>
      <c r="I24" s="150" t="str">
        <f t="shared" si="6"/>
        <v>健保費率、平均眷口數調整</v>
      </c>
    </row>
    <row r="25" spans="1:9">
      <c r="A25" s="11">
        <v>22</v>
      </c>
      <c r="B25" s="13">
        <v>50600</v>
      </c>
      <c r="C25" s="12">
        <f>$C$23</f>
        <v>878</v>
      </c>
      <c r="D25" s="12">
        <f t="shared" ref="D25:D55" si="7">D24</f>
        <v>3073</v>
      </c>
      <c r="E25" s="12">
        <f t="shared" si="2"/>
        <v>712</v>
      </c>
      <c r="F25" s="13">
        <f t="shared" si="5"/>
        <v>2292</v>
      </c>
      <c r="G25" s="12">
        <f t="shared" si="3"/>
        <v>1590</v>
      </c>
      <c r="H25" s="12">
        <f t="shared" si="4"/>
        <v>5365</v>
      </c>
      <c r="I25" s="150" t="str">
        <f>I24</f>
        <v>健保費率、平均眷口數調整</v>
      </c>
    </row>
    <row r="26" spans="1:9">
      <c r="A26" s="11">
        <v>23</v>
      </c>
      <c r="B26" s="13">
        <v>53000</v>
      </c>
      <c r="C26" s="12">
        <f>$C$23</f>
        <v>878</v>
      </c>
      <c r="D26" s="12">
        <f t="shared" si="7"/>
        <v>3073</v>
      </c>
      <c r="E26" s="12">
        <f t="shared" si="2"/>
        <v>746</v>
      </c>
      <c r="F26" s="13">
        <f t="shared" si="5"/>
        <v>2401</v>
      </c>
      <c r="G26" s="12">
        <f t="shared" si="3"/>
        <v>1624</v>
      </c>
      <c r="H26" s="12">
        <f t="shared" si="4"/>
        <v>5474</v>
      </c>
      <c r="I26" s="150" t="str">
        <f t="shared" si="6"/>
        <v>健保費率、平均眷口數調整</v>
      </c>
    </row>
    <row r="27" spans="1:9">
      <c r="A27" s="11">
        <v>24</v>
      </c>
      <c r="B27" s="13">
        <v>55400</v>
      </c>
      <c r="C27" s="12">
        <f>$C$23</f>
        <v>878</v>
      </c>
      <c r="D27" s="12">
        <f t="shared" si="7"/>
        <v>3073</v>
      </c>
      <c r="E27" s="12">
        <f t="shared" si="2"/>
        <v>779</v>
      </c>
      <c r="F27" s="13">
        <f t="shared" si="5"/>
        <v>2510</v>
      </c>
      <c r="G27" s="12">
        <f t="shared" si="3"/>
        <v>1657</v>
      </c>
      <c r="H27" s="12">
        <f t="shared" si="4"/>
        <v>5583</v>
      </c>
      <c r="I27" s="150" t="str">
        <f t="shared" si="6"/>
        <v>健保費率、平均眷口數調整</v>
      </c>
    </row>
    <row r="28" spans="1:9">
      <c r="A28" s="11">
        <v>25</v>
      </c>
      <c r="B28" s="13">
        <v>57800</v>
      </c>
      <c r="C28" s="12">
        <f>$C$23</f>
        <v>878</v>
      </c>
      <c r="D28" s="12">
        <f t="shared" si="7"/>
        <v>3073</v>
      </c>
      <c r="E28" s="12">
        <f t="shared" si="2"/>
        <v>813</v>
      </c>
      <c r="F28" s="13">
        <f t="shared" si="5"/>
        <v>2619</v>
      </c>
      <c r="G28" s="12">
        <f t="shared" si="3"/>
        <v>1691</v>
      </c>
      <c r="H28" s="12">
        <f t="shared" si="4"/>
        <v>5692</v>
      </c>
      <c r="I28" s="150" t="str">
        <f t="shared" si="6"/>
        <v>健保費率、平均眷口數調整</v>
      </c>
    </row>
    <row r="29" spans="1:9">
      <c r="A29" s="11">
        <v>26</v>
      </c>
      <c r="B29" s="13">
        <v>60800</v>
      </c>
      <c r="C29" s="12">
        <f t="shared" ref="C29:C44" si="8">$C$23</f>
        <v>878</v>
      </c>
      <c r="D29" s="12">
        <f t="shared" si="7"/>
        <v>3073</v>
      </c>
      <c r="E29" s="12">
        <f t="shared" si="2"/>
        <v>855</v>
      </c>
      <c r="F29" s="13">
        <f t="shared" si="5"/>
        <v>2755</v>
      </c>
      <c r="G29" s="12">
        <f t="shared" si="3"/>
        <v>1733</v>
      </c>
      <c r="H29" s="12">
        <f t="shared" si="4"/>
        <v>5828</v>
      </c>
      <c r="I29" s="150" t="str">
        <f t="shared" si="6"/>
        <v>健保費率、平均眷口數調整</v>
      </c>
    </row>
    <row r="30" spans="1:9">
      <c r="A30" s="11">
        <v>27</v>
      </c>
      <c r="B30" s="13">
        <v>63800</v>
      </c>
      <c r="C30" s="12">
        <f t="shared" si="8"/>
        <v>878</v>
      </c>
      <c r="D30" s="12">
        <f>D29</f>
        <v>3073</v>
      </c>
      <c r="E30" s="12">
        <f t="shared" si="2"/>
        <v>898</v>
      </c>
      <c r="F30" s="13">
        <f t="shared" si="5"/>
        <v>2890</v>
      </c>
      <c r="G30" s="12">
        <f t="shared" si="3"/>
        <v>1776</v>
      </c>
      <c r="H30" s="12">
        <f t="shared" si="4"/>
        <v>5963</v>
      </c>
      <c r="I30" s="150" t="str">
        <f t="shared" si="6"/>
        <v>健保費率、平均眷口數調整</v>
      </c>
    </row>
    <row r="31" spans="1:9">
      <c r="A31" s="11">
        <v>28</v>
      </c>
      <c r="B31" s="13">
        <v>66800</v>
      </c>
      <c r="C31" s="12">
        <f t="shared" si="8"/>
        <v>878</v>
      </c>
      <c r="D31" s="12">
        <f t="shared" si="7"/>
        <v>3073</v>
      </c>
      <c r="E31" s="12">
        <f t="shared" ref="E31:E38" si="9">ROUND(B31*$K$5*30/100,0)</f>
        <v>940</v>
      </c>
      <c r="F31" s="13">
        <f t="shared" si="5"/>
        <v>3026</v>
      </c>
      <c r="G31" s="12">
        <f t="shared" si="3"/>
        <v>1818</v>
      </c>
      <c r="H31" s="12">
        <f t="shared" si="4"/>
        <v>6099</v>
      </c>
      <c r="I31" s="150" t="str">
        <f t="shared" si="6"/>
        <v>健保費率、平均眷口數調整</v>
      </c>
    </row>
    <row r="32" spans="1:9">
      <c r="A32" s="11">
        <v>29</v>
      </c>
      <c r="B32" s="13">
        <v>69800</v>
      </c>
      <c r="C32" s="12">
        <f t="shared" si="8"/>
        <v>878</v>
      </c>
      <c r="D32" s="12">
        <f t="shared" si="7"/>
        <v>3073</v>
      </c>
      <c r="E32" s="12">
        <f t="shared" si="9"/>
        <v>982</v>
      </c>
      <c r="F32" s="13">
        <f t="shared" si="5"/>
        <v>3162</v>
      </c>
      <c r="G32" s="12">
        <f t="shared" si="3"/>
        <v>1860</v>
      </c>
      <c r="H32" s="12">
        <f t="shared" si="4"/>
        <v>6235</v>
      </c>
      <c r="I32" s="150" t="str">
        <f t="shared" si="6"/>
        <v>健保費率、平均眷口數調整</v>
      </c>
    </row>
    <row r="33" spans="1:9">
      <c r="A33" s="11">
        <v>30</v>
      </c>
      <c r="B33" s="13">
        <v>72800</v>
      </c>
      <c r="C33" s="12">
        <f t="shared" si="8"/>
        <v>878</v>
      </c>
      <c r="D33" s="12">
        <f t="shared" si="7"/>
        <v>3073</v>
      </c>
      <c r="E33" s="12">
        <f t="shared" si="9"/>
        <v>1024</v>
      </c>
      <c r="F33" s="13">
        <f>ROUND(B33*$K$5*60/100*1.61,0)</f>
        <v>3298</v>
      </c>
      <c r="G33" s="12">
        <f t="shared" si="3"/>
        <v>1902</v>
      </c>
      <c r="H33" s="12">
        <f t="shared" si="4"/>
        <v>6371</v>
      </c>
      <c r="I33" s="150" t="str">
        <f t="shared" si="6"/>
        <v>健保費率、平均眷口數調整</v>
      </c>
    </row>
    <row r="34" spans="1:9">
      <c r="A34" s="11">
        <v>31</v>
      </c>
      <c r="B34" s="13">
        <v>76500</v>
      </c>
      <c r="C34" s="12">
        <f t="shared" si="8"/>
        <v>878</v>
      </c>
      <c r="D34" s="12">
        <f t="shared" si="7"/>
        <v>3073</v>
      </c>
      <c r="E34" s="12">
        <f t="shared" si="9"/>
        <v>1076</v>
      </c>
      <c r="F34" s="13">
        <f t="shared" si="5"/>
        <v>3466</v>
      </c>
      <c r="G34" s="12">
        <f t="shared" si="3"/>
        <v>1954</v>
      </c>
      <c r="H34" s="12">
        <f t="shared" si="4"/>
        <v>6539</v>
      </c>
      <c r="I34" s="150" t="str">
        <f t="shared" si="6"/>
        <v>健保費率、平均眷口數調整</v>
      </c>
    </row>
    <row r="35" spans="1:9">
      <c r="A35" s="11">
        <v>32</v>
      </c>
      <c r="B35" s="13">
        <v>80200</v>
      </c>
      <c r="C35" s="12">
        <f t="shared" si="8"/>
        <v>878</v>
      </c>
      <c r="D35" s="12">
        <f t="shared" si="7"/>
        <v>3073</v>
      </c>
      <c r="E35" s="12">
        <f t="shared" si="9"/>
        <v>1128</v>
      </c>
      <c r="F35" s="13">
        <f t="shared" si="5"/>
        <v>3633</v>
      </c>
      <c r="G35" s="12">
        <f t="shared" si="3"/>
        <v>2006</v>
      </c>
      <c r="H35" s="12">
        <f t="shared" si="4"/>
        <v>6706</v>
      </c>
      <c r="I35" s="150" t="str">
        <f t="shared" si="6"/>
        <v>健保費率、平均眷口數調整</v>
      </c>
    </row>
    <row r="36" spans="1:9">
      <c r="A36" s="11">
        <v>33</v>
      </c>
      <c r="B36" s="13">
        <v>83900</v>
      </c>
      <c r="C36" s="12">
        <f t="shared" si="8"/>
        <v>878</v>
      </c>
      <c r="D36" s="12">
        <f t="shared" si="7"/>
        <v>3073</v>
      </c>
      <c r="E36" s="12">
        <f t="shared" si="9"/>
        <v>1180</v>
      </c>
      <c r="F36" s="13">
        <f t="shared" si="5"/>
        <v>3801</v>
      </c>
      <c r="G36" s="12">
        <f t="shared" ref="G36:G55" si="10">SUM(E36,C36)</f>
        <v>2058</v>
      </c>
      <c r="H36" s="12">
        <f t="shared" ref="H36:H55" si="11">SUM(F36,D36)</f>
        <v>6874</v>
      </c>
      <c r="I36" s="150" t="str">
        <f t="shared" si="6"/>
        <v>健保費率、平均眷口數調整</v>
      </c>
    </row>
    <row r="37" spans="1:9">
      <c r="A37" s="11">
        <v>34</v>
      </c>
      <c r="B37" s="13">
        <v>87600</v>
      </c>
      <c r="C37" s="12">
        <f t="shared" si="8"/>
        <v>878</v>
      </c>
      <c r="D37" s="12">
        <f t="shared" si="7"/>
        <v>3073</v>
      </c>
      <c r="E37" s="12">
        <f t="shared" si="9"/>
        <v>1233</v>
      </c>
      <c r="F37" s="13">
        <f t="shared" si="5"/>
        <v>3969</v>
      </c>
      <c r="G37" s="12">
        <f t="shared" si="10"/>
        <v>2111</v>
      </c>
      <c r="H37" s="12">
        <f t="shared" si="11"/>
        <v>7042</v>
      </c>
      <c r="I37" s="150" t="str">
        <f t="shared" si="6"/>
        <v>健保費率、平均眷口數調整</v>
      </c>
    </row>
    <row r="38" spans="1:9">
      <c r="A38" s="11">
        <v>35</v>
      </c>
      <c r="B38" s="13">
        <v>92100</v>
      </c>
      <c r="C38" s="12">
        <f t="shared" si="8"/>
        <v>878</v>
      </c>
      <c r="D38" s="12">
        <f t="shared" si="7"/>
        <v>3073</v>
      </c>
      <c r="E38" s="12">
        <f t="shared" si="9"/>
        <v>1296</v>
      </c>
      <c r="F38" s="13">
        <f t="shared" si="5"/>
        <v>4173</v>
      </c>
      <c r="G38" s="12">
        <f t="shared" si="10"/>
        <v>2174</v>
      </c>
      <c r="H38" s="12">
        <f t="shared" si="11"/>
        <v>7246</v>
      </c>
      <c r="I38" s="150" t="str">
        <f t="shared" si="6"/>
        <v>健保費率、平均眷口數調整</v>
      </c>
    </row>
    <row r="39" spans="1:9">
      <c r="A39" s="11">
        <v>36</v>
      </c>
      <c r="B39" s="13">
        <v>96600</v>
      </c>
      <c r="C39" s="12">
        <f t="shared" si="8"/>
        <v>878</v>
      </c>
      <c r="D39" s="12">
        <f t="shared" si="7"/>
        <v>3073</v>
      </c>
      <c r="E39" s="12">
        <f>ROUND(B39*$K$5*30/100,0)</f>
        <v>1359</v>
      </c>
      <c r="F39" s="13">
        <f t="shared" si="5"/>
        <v>4377</v>
      </c>
      <c r="G39" s="12">
        <f t="shared" si="10"/>
        <v>2237</v>
      </c>
      <c r="H39" s="12">
        <f t="shared" si="11"/>
        <v>7450</v>
      </c>
      <c r="I39" s="150" t="str">
        <f t="shared" si="6"/>
        <v>健保費率、平均眷口數調整</v>
      </c>
    </row>
    <row r="40" spans="1:9">
      <c r="A40" s="11">
        <v>37</v>
      </c>
      <c r="B40" s="14">
        <v>101100</v>
      </c>
      <c r="C40" s="12">
        <f t="shared" si="8"/>
        <v>878</v>
      </c>
      <c r="D40" s="12">
        <f t="shared" si="7"/>
        <v>3073</v>
      </c>
      <c r="E40" s="12">
        <f>ROUND(B40*$K$5*30/100,0)</f>
        <v>1422</v>
      </c>
      <c r="F40" s="13">
        <f t="shared" si="5"/>
        <v>4580</v>
      </c>
      <c r="G40" s="12">
        <f t="shared" si="10"/>
        <v>2300</v>
      </c>
      <c r="H40" s="12">
        <f t="shared" si="11"/>
        <v>7653</v>
      </c>
      <c r="I40" s="150" t="str">
        <f>I39</f>
        <v>健保費率、平均眷口數調整</v>
      </c>
    </row>
    <row r="41" spans="1:9">
      <c r="A41" s="11">
        <v>38</v>
      </c>
      <c r="B41" s="14">
        <v>105600</v>
      </c>
      <c r="C41" s="12">
        <f t="shared" si="8"/>
        <v>878</v>
      </c>
      <c r="D41" s="12">
        <f t="shared" si="7"/>
        <v>3073</v>
      </c>
      <c r="E41" s="12">
        <f t="shared" ref="E41:E47" si="12">ROUND(B41*$K$5*30/100,0)</f>
        <v>1486</v>
      </c>
      <c r="F41" s="13">
        <f t="shared" si="5"/>
        <v>4784</v>
      </c>
      <c r="G41" s="12">
        <f t="shared" si="10"/>
        <v>2364</v>
      </c>
      <c r="H41" s="12">
        <f t="shared" si="11"/>
        <v>7857</v>
      </c>
      <c r="I41" s="150" t="str">
        <f t="shared" si="6"/>
        <v>健保費率、平均眷口數調整</v>
      </c>
    </row>
    <row r="42" spans="1:9">
      <c r="A42" s="11">
        <v>39</v>
      </c>
      <c r="B42" s="14">
        <v>110100</v>
      </c>
      <c r="C42" s="12">
        <f t="shared" si="8"/>
        <v>878</v>
      </c>
      <c r="D42" s="12">
        <f t="shared" si="7"/>
        <v>3073</v>
      </c>
      <c r="E42" s="12">
        <f t="shared" si="12"/>
        <v>1549</v>
      </c>
      <c r="F42" s="13">
        <f t="shared" si="5"/>
        <v>4988</v>
      </c>
      <c r="G42" s="12">
        <f t="shared" si="10"/>
        <v>2427</v>
      </c>
      <c r="H42" s="12">
        <f t="shared" si="11"/>
        <v>8061</v>
      </c>
      <c r="I42" s="150" t="str">
        <f t="shared" si="6"/>
        <v>健保費率、平均眷口數調整</v>
      </c>
    </row>
    <row r="43" spans="1:9">
      <c r="A43" s="11">
        <v>40</v>
      </c>
      <c r="B43" s="14">
        <v>115500</v>
      </c>
      <c r="C43" s="12">
        <f t="shared" si="8"/>
        <v>878</v>
      </c>
      <c r="D43" s="12">
        <f t="shared" si="7"/>
        <v>3073</v>
      </c>
      <c r="E43" s="12">
        <f t="shared" si="12"/>
        <v>1625</v>
      </c>
      <c r="F43" s="13">
        <f t="shared" si="5"/>
        <v>5233</v>
      </c>
      <c r="G43" s="12">
        <f t="shared" si="10"/>
        <v>2503</v>
      </c>
      <c r="H43" s="12">
        <f t="shared" si="11"/>
        <v>8306</v>
      </c>
      <c r="I43" s="150" t="str">
        <f t="shared" si="6"/>
        <v>健保費率、平均眷口數調整</v>
      </c>
    </row>
    <row r="44" spans="1:9">
      <c r="A44" s="11">
        <v>41</v>
      </c>
      <c r="B44" s="14">
        <v>120900</v>
      </c>
      <c r="C44" s="12">
        <f t="shared" si="8"/>
        <v>878</v>
      </c>
      <c r="D44" s="12">
        <f t="shared" si="7"/>
        <v>3073</v>
      </c>
      <c r="E44" s="12">
        <f t="shared" si="12"/>
        <v>1701</v>
      </c>
      <c r="F44" s="13">
        <f t="shared" si="5"/>
        <v>5477</v>
      </c>
      <c r="G44" s="12">
        <f t="shared" si="10"/>
        <v>2579</v>
      </c>
      <c r="H44" s="12">
        <f t="shared" si="11"/>
        <v>8550</v>
      </c>
      <c r="I44" s="150" t="str">
        <f t="shared" si="6"/>
        <v>健保費率、平均眷口數調整</v>
      </c>
    </row>
    <row r="45" spans="1:9">
      <c r="A45" s="11">
        <v>42</v>
      </c>
      <c r="B45" s="14">
        <v>126300</v>
      </c>
      <c r="C45" s="12">
        <f t="shared" ref="C45:C55" si="13">$C$25</f>
        <v>878</v>
      </c>
      <c r="D45" s="12">
        <f t="shared" si="7"/>
        <v>3073</v>
      </c>
      <c r="E45" s="12">
        <f t="shared" si="12"/>
        <v>1777</v>
      </c>
      <c r="F45" s="13">
        <f t="shared" si="5"/>
        <v>5722</v>
      </c>
      <c r="G45" s="12">
        <f t="shared" si="10"/>
        <v>2655</v>
      </c>
      <c r="H45" s="12">
        <f t="shared" si="11"/>
        <v>8795</v>
      </c>
      <c r="I45" s="150" t="str">
        <f t="shared" si="6"/>
        <v>健保費率、平均眷口數調整</v>
      </c>
    </row>
    <row r="46" spans="1:9">
      <c r="A46" s="11">
        <v>43</v>
      </c>
      <c r="B46" s="14">
        <v>131700</v>
      </c>
      <c r="C46" s="12">
        <f t="shared" si="13"/>
        <v>878</v>
      </c>
      <c r="D46" s="12">
        <f t="shared" si="7"/>
        <v>3073</v>
      </c>
      <c r="E46" s="12">
        <f t="shared" si="12"/>
        <v>1853</v>
      </c>
      <c r="F46" s="13">
        <f>ROUND(B46*$K$5*60/100*1.61,0)</f>
        <v>5967</v>
      </c>
      <c r="G46" s="12">
        <f t="shared" si="10"/>
        <v>2731</v>
      </c>
      <c r="H46" s="12">
        <f t="shared" si="11"/>
        <v>9040</v>
      </c>
      <c r="I46" s="150" t="str">
        <f t="shared" si="6"/>
        <v>健保費率、平均眷口數調整</v>
      </c>
    </row>
    <row r="47" spans="1:9">
      <c r="A47" s="11">
        <v>44</v>
      </c>
      <c r="B47" s="14">
        <v>137100</v>
      </c>
      <c r="C47" s="12">
        <f t="shared" si="13"/>
        <v>878</v>
      </c>
      <c r="D47" s="12">
        <f t="shared" si="7"/>
        <v>3073</v>
      </c>
      <c r="E47" s="12">
        <f t="shared" si="12"/>
        <v>1929</v>
      </c>
      <c r="F47" s="13">
        <f t="shared" si="5"/>
        <v>6211</v>
      </c>
      <c r="G47" s="12">
        <f t="shared" si="10"/>
        <v>2807</v>
      </c>
      <c r="H47" s="12">
        <f t="shared" si="11"/>
        <v>9284</v>
      </c>
      <c r="I47" s="150" t="str">
        <f t="shared" si="6"/>
        <v>健保費率、平均眷口數調整</v>
      </c>
    </row>
    <row r="48" spans="1:9">
      <c r="A48" s="11">
        <v>45</v>
      </c>
      <c r="B48" s="15">
        <v>142500</v>
      </c>
      <c r="C48" s="12">
        <f t="shared" si="13"/>
        <v>878</v>
      </c>
      <c r="D48" s="12">
        <f t="shared" si="7"/>
        <v>3073</v>
      </c>
      <c r="E48" s="12">
        <f>ROUND(B48*$K$5*30/100,0)</f>
        <v>2005</v>
      </c>
      <c r="F48" s="13">
        <f t="shared" si="5"/>
        <v>6456</v>
      </c>
      <c r="G48" s="12">
        <f t="shared" si="10"/>
        <v>2883</v>
      </c>
      <c r="H48" s="12">
        <f t="shared" si="11"/>
        <v>9529</v>
      </c>
      <c r="I48" s="150" t="str">
        <f t="shared" si="6"/>
        <v>健保費率、平均眷口數調整</v>
      </c>
    </row>
    <row r="49" spans="1:9">
      <c r="A49" s="11">
        <v>46</v>
      </c>
      <c r="B49" s="14">
        <v>147900</v>
      </c>
      <c r="C49" s="12">
        <f t="shared" si="13"/>
        <v>878</v>
      </c>
      <c r="D49" s="12">
        <f t="shared" si="7"/>
        <v>3073</v>
      </c>
      <c r="E49" s="12">
        <f>ROUND(B49*$K$5*30/100,0)</f>
        <v>2081</v>
      </c>
      <c r="F49" s="13">
        <f t="shared" si="5"/>
        <v>6701</v>
      </c>
      <c r="G49" s="12">
        <f t="shared" si="10"/>
        <v>2959</v>
      </c>
      <c r="H49" s="12">
        <f t="shared" si="11"/>
        <v>9774</v>
      </c>
      <c r="I49" s="150" t="str">
        <f t="shared" si="6"/>
        <v>健保費率、平均眷口數調整</v>
      </c>
    </row>
    <row r="50" spans="1:9">
      <c r="A50" s="11">
        <v>47</v>
      </c>
      <c r="B50" s="13">
        <v>150000</v>
      </c>
      <c r="C50" s="12">
        <f t="shared" si="13"/>
        <v>878</v>
      </c>
      <c r="D50" s="12">
        <f t="shared" si="7"/>
        <v>3073</v>
      </c>
      <c r="E50" s="12">
        <f t="shared" ref="E50:E55" si="14">ROUND(B50*$K$5*30/100,0)</f>
        <v>2111</v>
      </c>
      <c r="F50" s="13">
        <f t="shared" si="5"/>
        <v>6796</v>
      </c>
      <c r="G50" s="12">
        <f t="shared" si="10"/>
        <v>2989</v>
      </c>
      <c r="H50" s="12">
        <f t="shared" si="11"/>
        <v>9869</v>
      </c>
      <c r="I50" s="150" t="str">
        <f t="shared" si="6"/>
        <v>健保費率、平均眷口數調整</v>
      </c>
    </row>
    <row r="51" spans="1:9">
      <c r="A51" s="11">
        <v>48</v>
      </c>
      <c r="B51" s="13">
        <v>156400</v>
      </c>
      <c r="C51" s="12">
        <f t="shared" si="13"/>
        <v>878</v>
      </c>
      <c r="D51" s="12">
        <f t="shared" si="7"/>
        <v>3073</v>
      </c>
      <c r="E51" s="12">
        <f t="shared" si="14"/>
        <v>2201</v>
      </c>
      <c r="F51" s="13">
        <f t="shared" si="5"/>
        <v>7086</v>
      </c>
      <c r="G51" s="12">
        <f t="shared" si="10"/>
        <v>3079</v>
      </c>
      <c r="H51" s="12">
        <f t="shared" si="11"/>
        <v>10159</v>
      </c>
      <c r="I51" s="150" t="str">
        <f t="shared" si="6"/>
        <v>健保費率、平均眷口數調整</v>
      </c>
    </row>
    <row r="52" spans="1:9">
      <c r="A52" s="11">
        <v>49</v>
      </c>
      <c r="B52" s="14">
        <v>162800</v>
      </c>
      <c r="C52" s="12">
        <f t="shared" si="13"/>
        <v>878</v>
      </c>
      <c r="D52" s="12">
        <f t="shared" si="7"/>
        <v>3073</v>
      </c>
      <c r="E52" s="12">
        <f t="shared" si="14"/>
        <v>2291</v>
      </c>
      <c r="F52" s="13">
        <f t="shared" si="5"/>
        <v>7376</v>
      </c>
      <c r="G52" s="12">
        <f t="shared" si="10"/>
        <v>3169</v>
      </c>
      <c r="H52" s="12">
        <f t="shared" si="11"/>
        <v>10449</v>
      </c>
      <c r="I52" s="150" t="str">
        <f t="shared" si="6"/>
        <v>健保費率、平均眷口數調整</v>
      </c>
    </row>
    <row r="53" spans="1:9">
      <c r="A53" s="11">
        <v>50</v>
      </c>
      <c r="B53" s="14">
        <v>169200</v>
      </c>
      <c r="C53" s="12">
        <f t="shared" si="13"/>
        <v>878</v>
      </c>
      <c r="D53" s="12">
        <f t="shared" si="7"/>
        <v>3073</v>
      </c>
      <c r="E53" s="12">
        <f t="shared" si="14"/>
        <v>2381</v>
      </c>
      <c r="F53" s="13">
        <f t="shared" si="5"/>
        <v>7666</v>
      </c>
      <c r="G53" s="12">
        <f t="shared" si="10"/>
        <v>3259</v>
      </c>
      <c r="H53" s="12">
        <f t="shared" si="11"/>
        <v>10739</v>
      </c>
      <c r="I53" s="150" t="str">
        <f t="shared" si="6"/>
        <v>健保費率、平均眷口數調整</v>
      </c>
    </row>
    <row r="54" spans="1:9">
      <c r="A54" s="11">
        <v>51</v>
      </c>
      <c r="B54" s="14">
        <v>175600</v>
      </c>
      <c r="C54" s="12">
        <f t="shared" si="13"/>
        <v>878</v>
      </c>
      <c r="D54" s="12">
        <f t="shared" si="7"/>
        <v>3073</v>
      </c>
      <c r="E54" s="12">
        <f t="shared" si="14"/>
        <v>2471</v>
      </c>
      <c r="F54" s="13">
        <f t="shared" si="5"/>
        <v>7956</v>
      </c>
      <c r="G54" s="12">
        <f t="shared" si="10"/>
        <v>3349</v>
      </c>
      <c r="H54" s="12">
        <f t="shared" si="11"/>
        <v>11029</v>
      </c>
      <c r="I54" s="150" t="str">
        <f t="shared" si="6"/>
        <v>健保費率、平均眷口數調整</v>
      </c>
    </row>
    <row r="55" spans="1:9">
      <c r="A55" s="11">
        <v>52</v>
      </c>
      <c r="B55" s="13">
        <v>182000</v>
      </c>
      <c r="C55" s="12">
        <f t="shared" si="13"/>
        <v>878</v>
      </c>
      <c r="D55" s="12">
        <f t="shared" si="7"/>
        <v>3073</v>
      </c>
      <c r="E55" s="12">
        <f t="shared" si="14"/>
        <v>2561</v>
      </c>
      <c r="F55" s="13">
        <f t="shared" si="5"/>
        <v>8246</v>
      </c>
      <c r="G55" s="12">
        <f t="shared" si="10"/>
        <v>3439</v>
      </c>
      <c r="H55" s="12">
        <f t="shared" si="11"/>
        <v>11319</v>
      </c>
      <c r="I55" s="150" t="str">
        <f t="shared" si="6"/>
        <v>健保費率、平均眷口數調整</v>
      </c>
    </row>
    <row r="56" spans="1:9" ht="20.25" customHeight="1">
      <c r="A56" s="190" t="s">
        <v>14</v>
      </c>
      <c r="B56" s="9" t="s">
        <v>15</v>
      </c>
      <c r="C56" s="10"/>
      <c r="D56" s="10"/>
      <c r="E56" s="10"/>
      <c r="F56" s="10"/>
      <c r="G56" s="10"/>
      <c r="H56" s="10"/>
      <c r="I56" s="16"/>
    </row>
    <row r="57" spans="1:9" ht="37.5" customHeight="1">
      <c r="A57" s="191"/>
      <c r="B57" s="187" t="s">
        <v>16</v>
      </c>
      <c r="C57" s="188"/>
      <c r="D57" s="188"/>
      <c r="E57" s="188"/>
      <c r="F57" s="188"/>
      <c r="G57" s="188"/>
      <c r="H57" s="188"/>
      <c r="I57" s="189"/>
    </row>
    <row r="58" spans="1:9" ht="20.25" customHeight="1">
      <c r="A58" s="191"/>
      <c r="B58" s="193" t="s">
        <v>17</v>
      </c>
      <c r="C58" s="194"/>
      <c r="D58" s="194"/>
      <c r="E58" s="194"/>
      <c r="F58" s="194"/>
      <c r="G58" s="194"/>
      <c r="H58" s="194"/>
      <c r="I58" s="195"/>
    </row>
    <row r="59" spans="1:9" ht="20.25" customHeight="1">
      <c r="A59" s="191"/>
      <c r="B59" s="193" t="s">
        <v>18</v>
      </c>
      <c r="C59" s="194"/>
      <c r="D59" s="194"/>
      <c r="E59" s="194"/>
      <c r="F59" s="194"/>
      <c r="G59" s="194"/>
      <c r="H59" s="194"/>
      <c r="I59" s="195"/>
    </row>
    <row r="60" spans="1:9" ht="37.5" customHeight="1">
      <c r="A60" s="191"/>
      <c r="B60" s="187" t="s">
        <v>19</v>
      </c>
      <c r="C60" s="188"/>
      <c r="D60" s="188"/>
      <c r="E60" s="188"/>
      <c r="F60" s="188"/>
      <c r="G60" s="188"/>
      <c r="H60" s="188"/>
      <c r="I60" s="189"/>
    </row>
    <row r="61" spans="1:9" ht="50.25" customHeight="1">
      <c r="A61" s="191"/>
      <c r="B61" s="187" t="s">
        <v>20</v>
      </c>
      <c r="C61" s="188"/>
      <c r="D61" s="188"/>
      <c r="E61" s="188"/>
      <c r="F61" s="188"/>
      <c r="G61" s="188"/>
      <c r="H61" s="188"/>
      <c r="I61" s="189"/>
    </row>
    <row r="62" spans="1:9" ht="20.25" customHeight="1">
      <c r="A62" s="191"/>
      <c r="B62" s="193" t="s">
        <v>21</v>
      </c>
      <c r="C62" s="194"/>
      <c r="D62" s="194"/>
      <c r="E62" s="194"/>
      <c r="F62" s="194"/>
      <c r="G62" s="194"/>
      <c r="H62" s="194"/>
      <c r="I62" s="195"/>
    </row>
    <row r="63" spans="1:9" ht="20.25" customHeight="1">
      <c r="A63" s="192"/>
      <c r="B63" s="196" t="s">
        <v>22</v>
      </c>
      <c r="C63" s="197"/>
      <c r="D63" s="197"/>
      <c r="E63" s="197"/>
      <c r="F63" s="197"/>
      <c r="G63" s="197"/>
      <c r="H63" s="197"/>
      <c r="I63" s="198"/>
    </row>
  </sheetData>
  <mergeCells count="15">
    <mergeCell ref="A1:I1"/>
    <mergeCell ref="I2:I3"/>
    <mergeCell ref="C2:D2"/>
    <mergeCell ref="E2:F2"/>
    <mergeCell ref="A2:A3"/>
    <mergeCell ref="G2:H2"/>
    <mergeCell ref="B2:B3"/>
    <mergeCell ref="B57:I57"/>
    <mergeCell ref="B60:I60"/>
    <mergeCell ref="A56:A63"/>
    <mergeCell ref="B61:I61"/>
    <mergeCell ref="B62:I62"/>
    <mergeCell ref="B58:I58"/>
    <mergeCell ref="B59:I59"/>
    <mergeCell ref="B63:I63"/>
  </mergeCells>
  <phoneticPr fontId="3" type="noConversion"/>
  <printOptions horizontalCentered="1"/>
  <pageMargins left="0.48" right="0.36" top="0.39370078740157483" bottom="0.39370078740157483" header="0.51181102362204722" footer="0.51181102362204722"/>
  <pageSetup paperSize="9" orientation="portrait" blackAndWhite="1" r:id="rId1"/>
  <headerFooter alignWithMargins="0"/>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E20" sqref="E20"/>
    </sheetView>
  </sheetViews>
  <sheetFormatPr defaultColWidth="8.75" defaultRowHeight="16.5"/>
  <cols>
    <col min="1" max="1" width="8.75" style="51"/>
    <col min="2" max="2" width="10" style="51" customWidth="1"/>
    <col min="3" max="6" width="15.25" style="51" customWidth="1"/>
    <col min="7" max="16384" width="8.75" style="51"/>
  </cols>
  <sheetData>
    <row r="1" spans="1:6" ht="25.5">
      <c r="A1" s="52" t="s">
        <v>23</v>
      </c>
      <c r="B1" s="53"/>
      <c r="C1" s="53"/>
      <c r="D1" s="53"/>
      <c r="E1" s="53"/>
      <c r="F1" s="53"/>
    </row>
    <row r="2" spans="1:6" ht="17.25" thickBot="1">
      <c r="A2" s="53" t="s">
        <v>24</v>
      </c>
      <c r="B2" s="53"/>
      <c r="C2" s="53"/>
      <c r="D2" s="53"/>
      <c r="E2" s="53"/>
      <c r="F2" s="54" t="s">
        <v>25</v>
      </c>
    </row>
    <row r="3" spans="1:6" ht="15.75" customHeight="1">
      <c r="A3" s="209" t="s">
        <v>26</v>
      </c>
      <c r="B3" s="211" t="s">
        <v>27</v>
      </c>
      <c r="C3" s="213" t="s">
        <v>28</v>
      </c>
      <c r="D3" s="214"/>
      <c r="E3" s="214"/>
      <c r="F3" s="215"/>
    </row>
    <row r="4" spans="1:6" ht="57" customHeight="1">
      <c r="A4" s="210"/>
      <c r="B4" s="212"/>
      <c r="C4" s="45" t="s">
        <v>29</v>
      </c>
      <c r="D4" s="55" t="s">
        <v>30</v>
      </c>
      <c r="E4" s="55" t="s">
        <v>31</v>
      </c>
      <c r="F4" s="55" t="s">
        <v>32</v>
      </c>
    </row>
    <row r="5" spans="1:6">
      <c r="A5" s="56">
        <v>1</v>
      </c>
      <c r="B5" s="57"/>
      <c r="C5" s="46"/>
      <c r="D5" s="58"/>
      <c r="E5" s="58"/>
      <c r="F5" s="58"/>
    </row>
    <row r="6" spans="1:6">
      <c r="A6" s="59">
        <f>+A5+1</f>
        <v>2</v>
      </c>
      <c r="B6" s="60"/>
      <c r="C6" s="47"/>
      <c r="D6" s="61"/>
      <c r="E6" s="61"/>
      <c r="F6" s="61"/>
    </row>
    <row r="7" spans="1:6">
      <c r="A7" s="59">
        <f t="shared" ref="A7:A56" si="0">+A6+1</f>
        <v>3</v>
      </c>
      <c r="B7" s="60"/>
      <c r="C7" s="47"/>
      <c r="D7" s="61"/>
      <c r="E7" s="61"/>
      <c r="F7" s="61"/>
    </row>
    <row r="8" spans="1:6">
      <c r="A8" s="59">
        <f t="shared" si="0"/>
        <v>4</v>
      </c>
      <c r="B8" s="60"/>
      <c r="C8" s="47"/>
      <c r="D8" s="61"/>
      <c r="E8" s="61"/>
      <c r="F8" s="61"/>
    </row>
    <row r="9" spans="1:6">
      <c r="A9" s="59">
        <f t="shared" si="0"/>
        <v>5</v>
      </c>
      <c r="B9" s="141"/>
      <c r="C9" s="134"/>
      <c r="D9" s="134"/>
      <c r="E9" s="134"/>
      <c r="F9" s="134"/>
    </row>
    <row r="10" spans="1:6">
      <c r="A10" s="56">
        <f t="shared" si="0"/>
        <v>6</v>
      </c>
      <c r="B10" s="57">
        <v>24000</v>
      </c>
      <c r="C10" s="142">
        <f t="shared" ref="C10:C17" si="1">+ROUND(B10*0.0491,0)</f>
        <v>1178</v>
      </c>
      <c r="D10" s="142">
        <f t="shared" ref="D10:D17" si="2">+C10*2</f>
        <v>2356</v>
      </c>
      <c r="E10" s="46">
        <f t="shared" ref="E10:E17" si="3">+C10*3</f>
        <v>3534</v>
      </c>
      <c r="F10" s="58">
        <f t="shared" ref="F10:F17" si="4">+C10*4</f>
        <v>4712</v>
      </c>
    </row>
    <row r="11" spans="1:6">
      <c r="A11" s="65">
        <f t="shared" si="0"/>
        <v>7</v>
      </c>
      <c r="B11" s="60">
        <v>25200</v>
      </c>
      <c r="C11" s="143">
        <f t="shared" si="1"/>
        <v>1237</v>
      </c>
      <c r="D11" s="143">
        <f t="shared" si="2"/>
        <v>2474</v>
      </c>
      <c r="E11" s="47">
        <f t="shared" si="3"/>
        <v>3711</v>
      </c>
      <c r="F11" s="61">
        <f t="shared" si="4"/>
        <v>4948</v>
      </c>
    </row>
    <row r="12" spans="1:6">
      <c r="A12" s="65">
        <f t="shared" si="0"/>
        <v>8</v>
      </c>
      <c r="B12" s="60">
        <v>26400</v>
      </c>
      <c r="C12" s="143">
        <f t="shared" si="1"/>
        <v>1296</v>
      </c>
      <c r="D12" s="143">
        <f t="shared" si="2"/>
        <v>2592</v>
      </c>
      <c r="E12" s="47">
        <f t="shared" si="3"/>
        <v>3888</v>
      </c>
      <c r="F12" s="61">
        <f t="shared" si="4"/>
        <v>5184</v>
      </c>
    </row>
    <row r="13" spans="1:6">
      <c r="A13" s="65">
        <f t="shared" si="0"/>
        <v>9</v>
      </c>
      <c r="B13" s="60">
        <v>27600</v>
      </c>
      <c r="C13" s="143">
        <f t="shared" si="1"/>
        <v>1355</v>
      </c>
      <c r="D13" s="143">
        <f t="shared" si="2"/>
        <v>2710</v>
      </c>
      <c r="E13" s="47">
        <f t="shared" si="3"/>
        <v>4065</v>
      </c>
      <c r="F13" s="61">
        <f t="shared" si="4"/>
        <v>5420</v>
      </c>
    </row>
    <row r="14" spans="1:6">
      <c r="A14" s="65">
        <f t="shared" si="0"/>
        <v>10</v>
      </c>
      <c r="B14" s="60">
        <v>28800</v>
      </c>
      <c r="C14" s="143">
        <f t="shared" si="1"/>
        <v>1414</v>
      </c>
      <c r="D14" s="143">
        <f t="shared" si="2"/>
        <v>2828</v>
      </c>
      <c r="E14" s="47">
        <f t="shared" si="3"/>
        <v>4242</v>
      </c>
      <c r="F14" s="61">
        <f t="shared" si="4"/>
        <v>5656</v>
      </c>
    </row>
    <row r="15" spans="1:6">
      <c r="A15" s="64">
        <f t="shared" si="0"/>
        <v>11</v>
      </c>
      <c r="B15" s="57">
        <v>30300</v>
      </c>
      <c r="C15" s="142">
        <f t="shared" si="1"/>
        <v>1488</v>
      </c>
      <c r="D15" s="142">
        <f t="shared" si="2"/>
        <v>2976</v>
      </c>
      <c r="E15" s="46">
        <f t="shared" si="3"/>
        <v>4464</v>
      </c>
      <c r="F15" s="58">
        <f t="shared" si="4"/>
        <v>5952</v>
      </c>
    </row>
    <row r="16" spans="1:6">
      <c r="A16" s="65">
        <f t="shared" si="0"/>
        <v>12</v>
      </c>
      <c r="B16" s="60">
        <v>31800</v>
      </c>
      <c r="C16" s="143">
        <f t="shared" si="1"/>
        <v>1561</v>
      </c>
      <c r="D16" s="143">
        <f t="shared" si="2"/>
        <v>3122</v>
      </c>
      <c r="E16" s="47">
        <f t="shared" si="3"/>
        <v>4683</v>
      </c>
      <c r="F16" s="61">
        <f t="shared" si="4"/>
        <v>6244</v>
      </c>
    </row>
    <row r="17" spans="1:6">
      <c r="A17" s="65">
        <f t="shared" si="0"/>
        <v>13</v>
      </c>
      <c r="B17" s="60">
        <v>33300</v>
      </c>
      <c r="C17" s="143">
        <f t="shared" si="1"/>
        <v>1635</v>
      </c>
      <c r="D17" s="143">
        <f t="shared" si="2"/>
        <v>3270</v>
      </c>
      <c r="E17" s="47">
        <f t="shared" si="3"/>
        <v>4905</v>
      </c>
      <c r="F17" s="47">
        <f t="shared" si="4"/>
        <v>6540</v>
      </c>
    </row>
    <row r="18" spans="1:6">
      <c r="A18" s="144">
        <f t="shared" si="0"/>
        <v>14</v>
      </c>
      <c r="B18" s="75">
        <v>34800</v>
      </c>
      <c r="C18" s="74">
        <f>+ROUND(B18*0.0491,0)</f>
        <v>1709</v>
      </c>
      <c r="D18" s="74">
        <f>+C18*2</f>
        <v>3418</v>
      </c>
      <c r="E18" s="74">
        <f>+C18*3</f>
        <v>5127</v>
      </c>
      <c r="F18" s="74">
        <f>+C18*4</f>
        <v>6836</v>
      </c>
    </row>
    <row r="19" spans="1:6">
      <c r="A19" s="66">
        <f t="shared" si="0"/>
        <v>15</v>
      </c>
      <c r="B19" s="67">
        <v>36300</v>
      </c>
      <c r="C19" s="48">
        <f>+ROUND(B19*0.0491,0)</f>
        <v>1782</v>
      </c>
      <c r="D19" s="134">
        <f t="shared" ref="D19:D56" si="5">+C19*2</f>
        <v>3564</v>
      </c>
      <c r="E19" s="134">
        <f t="shared" ref="E19:E56" si="6">+C19*3</f>
        <v>5346</v>
      </c>
      <c r="F19" s="48">
        <f t="shared" ref="F19:F56" si="7">+C19*4</f>
        <v>7128</v>
      </c>
    </row>
    <row r="20" spans="1:6">
      <c r="A20" s="56">
        <f t="shared" si="0"/>
        <v>16</v>
      </c>
      <c r="B20" s="68">
        <v>38200</v>
      </c>
      <c r="C20" s="47">
        <f>+ROUND(B20*0.0491,0)</f>
        <v>1876</v>
      </c>
      <c r="D20" s="58">
        <f t="shared" si="5"/>
        <v>3752</v>
      </c>
      <c r="E20" s="58">
        <f t="shared" si="6"/>
        <v>5628</v>
      </c>
      <c r="F20" s="46">
        <f t="shared" si="7"/>
        <v>7504</v>
      </c>
    </row>
    <row r="21" spans="1:6">
      <c r="A21" s="59">
        <f t="shared" si="0"/>
        <v>17</v>
      </c>
      <c r="B21" s="63">
        <v>40100</v>
      </c>
      <c r="C21" s="47">
        <f t="shared" ref="C21:C56" si="8">+ROUND(B21*0.0491,0)</f>
        <v>1969</v>
      </c>
      <c r="D21" s="61">
        <f t="shared" si="5"/>
        <v>3938</v>
      </c>
      <c r="E21" s="61">
        <f t="shared" si="6"/>
        <v>5907</v>
      </c>
      <c r="F21" s="47">
        <f t="shared" si="7"/>
        <v>7876</v>
      </c>
    </row>
    <row r="22" spans="1:6">
      <c r="A22" s="59">
        <f t="shared" si="0"/>
        <v>18</v>
      </c>
      <c r="B22" s="63">
        <v>42000</v>
      </c>
      <c r="C22" s="47">
        <f t="shared" si="8"/>
        <v>2062</v>
      </c>
      <c r="D22" s="61">
        <f t="shared" si="5"/>
        <v>4124</v>
      </c>
      <c r="E22" s="61">
        <f t="shared" si="6"/>
        <v>6186</v>
      </c>
      <c r="F22" s="47">
        <f t="shared" si="7"/>
        <v>8248</v>
      </c>
    </row>
    <row r="23" spans="1:6">
      <c r="A23" s="76">
        <f t="shared" si="0"/>
        <v>19</v>
      </c>
      <c r="B23" s="75">
        <v>43900</v>
      </c>
      <c r="C23" s="74">
        <f t="shared" si="8"/>
        <v>2155</v>
      </c>
      <c r="D23" s="144">
        <f t="shared" si="5"/>
        <v>4310</v>
      </c>
      <c r="E23" s="144">
        <f t="shared" si="6"/>
        <v>6465</v>
      </c>
      <c r="F23" s="74">
        <f t="shared" si="7"/>
        <v>8620</v>
      </c>
    </row>
    <row r="24" spans="1:6">
      <c r="A24" s="66">
        <f t="shared" si="0"/>
        <v>20</v>
      </c>
      <c r="B24" s="69">
        <v>45800</v>
      </c>
      <c r="C24" s="48">
        <f t="shared" si="8"/>
        <v>2249</v>
      </c>
      <c r="D24" s="134">
        <f t="shared" si="5"/>
        <v>4498</v>
      </c>
      <c r="E24" s="134">
        <f t="shared" si="6"/>
        <v>6747</v>
      </c>
      <c r="F24" s="48">
        <f t="shared" si="7"/>
        <v>8996</v>
      </c>
    </row>
    <row r="25" spans="1:6">
      <c r="A25" s="56">
        <f t="shared" si="0"/>
        <v>21</v>
      </c>
      <c r="B25" s="68">
        <v>48200</v>
      </c>
      <c r="C25" s="47">
        <f t="shared" si="8"/>
        <v>2367</v>
      </c>
      <c r="D25" s="58">
        <f t="shared" si="5"/>
        <v>4734</v>
      </c>
      <c r="E25" s="58">
        <f t="shared" si="6"/>
        <v>7101</v>
      </c>
      <c r="F25" s="46">
        <f t="shared" si="7"/>
        <v>9468</v>
      </c>
    </row>
    <row r="26" spans="1:6">
      <c r="A26" s="59">
        <f t="shared" si="0"/>
        <v>22</v>
      </c>
      <c r="B26" s="63">
        <v>50600</v>
      </c>
      <c r="C26" s="47">
        <f t="shared" si="8"/>
        <v>2484</v>
      </c>
      <c r="D26" s="61">
        <f t="shared" si="5"/>
        <v>4968</v>
      </c>
      <c r="E26" s="61">
        <f t="shared" si="6"/>
        <v>7452</v>
      </c>
      <c r="F26" s="47">
        <f t="shared" si="7"/>
        <v>9936</v>
      </c>
    </row>
    <row r="27" spans="1:6">
      <c r="A27" s="59">
        <f t="shared" si="0"/>
        <v>23</v>
      </c>
      <c r="B27" s="63">
        <v>53000</v>
      </c>
      <c r="C27" s="47">
        <f t="shared" si="8"/>
        <v>2602</v>
      </c>
      <c r="D27" s="61">
        <f t="shared" si="5"/>
        <v>5204</v>
      </c>
      <c r="E27" s="61">
        <f t="shared" si="6"/>
        <v>7806</v>
      </c>
      <c r="F27" s="47">
        <f t="shared" si="7"/>
        <v>10408</v>
      </c>
    </row>
    <row r="28" spans="1:6">
      <c r="A28" s="59">
        <f t="shared" si="0"/>
        <v>24</v>
      </c>
      <c r="B28" s="63">
        <v>55400</v>
      </c>
      <c r="C28" s="47">
        <f t="shared" si="8"/>
        <v>2720</v>
      </c>
      <c r="D28" s="61">
        <f t="shared" si="5"/>
        <v>5440</v>
      </c>
      <c r="E28" s="61">
        <f t="shared" si="6"/>
        <v>8160</v>
      </c>
      <c r="F28" s="47">
        <f t="shared" si="7"/>
        <v>10880</v>
      </c>
    </row>
    <row r="29" spans="1:6">
      <c r="A29" s="66">
        <f t="shared" si="0"/>
        <v>25</v>
      </c>
      <c r="B29" s="69">
        <v>57800</v>
      </c>
      <c r="C29" s="48">
        <f t="shared" si="8"/>
        <v>2838</v>
      </c>
      <c r="D29" s="134">
        <f t="shared" si="5"/>
        <v>5676</v>
      </c>
      <c r="E29" s="134">
        <f t="shared" si="6"/>
        <v>8514</v>
      </c>
      <c r="F29" s="48">
        <f t="shared" si="7"/>
        <v>11352</v>
      </c>
    </row>
    <row r="30" spans="1:6">
      <c r="A30" s="56">
        <f t="shared" si="0"/>
        <v>26</v>
      </c>
      <c r="B30" s="68">
        <v>60800</v>
      </c>
      <c r="C30" s="47">
        <f t="shared" si="8"/>
        <v>2985</v>
      </c>
      <c r="D30" s="58">
        <f t="shared" si="5"/>
        <v>5970</v>
      </c>
      <c r="E30" s="46">
        <f t="shared" si="6"/>
        <v>8955</v>
      </c>
      <c r="F30" s="46">
        <f t="shared" si="7"/>
        <v>11940</v>
      </c>
    </row>
    <row r="31" spans="1:6">
      <c r="A31" s="59">
        <f t="shared" si="0"/>
        <v>27</v>
      </c>
      <c r="B31" s="63">
        <v>63800</v>
      </c>
      <c r="C31" s="47">
        <f t="shared" si="8"/>
        <v>3133</v>
      </c>
      <c r="D31" s="61">
        <f t="shared" si="5"/>
        <v>6266</v>
      </c>
      <c r="E31" s="47">
        <f t="shared" si="6"/>
        <v>9399</v>
      </c>
      <c r="F31" s="47">
        <f t="shared" si="7"/>
        <v>12532</v>
      </c>
    </row>
    <row r="32" spans="1:6">
      <c r="A32" s="59">
        <f t="shared" si="0"/>
        <v>28</v>
      </c>
      <c r="B32" s="63">
        <v>66800</v>
      </c>
      <c r="C32" s="47">
        <f t="shared" si="8"/>
        <v>3280</v>
      </c>
      <c r="D32" s="61">
        <f t="shared" si="5"/>
        <v>6560</v>
      </c>
      <c r="E32" s="47">
        <f t="shared" si="6"/>
        <v>9840</v>
      </c>
      <c r="F32" s="47">
        <f t="shared" si="7"/>
        <v>13120</v>
      </c>
    </row>
    <row r="33" spans="1:6">
      <c r="A33" s="59">
        <f t="shared" si="0"/>
        <v>29</v>
      </c>
      <c r="B33" s="63">
        <v>69800</v>
      </c>
      <c r="C33" s="47">
        <f t="shared" si="8"/>
        <v>3427</v>
      </c>
      <c r="D33" s="61">
        <f t="shared" si="5"/>
        <v>6854</v>
      </c>
      <c r="E33" s="47">
        <f t="shared" si="6"/>
        <v>10281</v>
      </c>
      <c r="F33" s="47">
        <f t="shared" si="7"/>
        <v>13708</v>
      </c>
    </row>
    <row r="34" spans="1:6">
      <c r="A34" s="66">
        <f t="shared" si="0"/>
        <v>30</v>
      </c>
      <c r="B34" s="63">
        <v>72800</v>
      </c>
      <c r="C34" s="48">
        <f t="shared" si="8"/>
        <v>3574</v>
      </c>
      <c r="D34" s="61">
        <f t="shared" si="5"/>
        <v>7148</v>
      </c>
      <c r="E34" s="47">
        <f t="shared" si="6"/>
        <v>10722</v>
      </c>
      <c r="F34" s="47">
        <f t="shared" si="7"/>
        <v>14296</v>
      </c>
    </row>
    <row r="35" spans="1:6">
      <c r="A35" s="59">
        <f t="shared" si="0"/>
        <v>31</v>
      </c>
      <c r="B35" s="68">
        <v>76500</v>
      </c>
      <c r="C35" s="47">
        <f t="shared" si="8"/>
        <v>3756</v>
      </c>
      <c r="D35" s="58">
        <f t="shared" si="5"/>
        <v>7512</v>
      </c>
      <c r="E35" s="46">
        <f t="shared" si="6"/>
        <v>11268</v>
      </c>
      <c r="F35" s="46">
        <f t="shared" si="7"/>
        <v>15024</v>
      </c>
    </row>
    <row r="36" spans="1:6">
      <c r="A36" s="59">
        <f t="shared" si="0"/>
        <v>32</v>
      </c>
      <c r="B36" s="63">
        <v>80200</v>
      </c>
      <c r="C36" s="47">
        <f t="shared" si="8"/>
        <v>3938</v>
      </c>
      <c r="D36" s="61">
        <f t="shared" si="5"/>
        <v>7876</v>
      </c>
      <c r="E36" s="47">
        <f t="shared" si="6"/>
        <v>11814</v>
      </c>
      <c r="F36" s="47">
        <f t="shared" si="7"/>
        <v>15752</v>
      </c>
    </row>
    <row r="37" spans="1:6">
      <c r="A37" s="59">
        <f t="shared" si="0"/>
        <v>33</v>
      </c>
      <c r="B37" s="63">
        <v>83900</v>
      </c>
      <c r="C37" s="47">
        <f t="shared" si="8"/>
        <v>4119</v>
      </c>
      <c r="D37" s="61">
        <f t="shared" si="5"/>
        <v>8238</v>
      </c>
      <c r="E37" s="47">
        <f t="shared" si="6"/>
        <v>12357</v>
      </c>
      <c r="F37" s="47">
        <f t="shared" si="7"/>
        <v>16476</v>
      </c>
    </row>
    <row r="38" spans="1:6">
      <c r="A38" s="66">
        <f t="shared" si="0"/>
        <v>34</v>
      </c>
      <c r="B38" s="69">
        <v>87600</v>
      </c>
      <c r="C38" s="48">
        <f t="shared" si="8"/>
        <v>4301</v>
      </c>
      <c r="D38" s="134">
        <f t="shared" si="5"/>
        <v>8602</v>
      </c>
      <c r="E38" s="48">
        <f t="shared" si="6"/>
        <v>12903</v>
      </c>
      <c r="F38" s="48">
        <f t="shared" si="7"/>
        <v>17204</v>
      </c>
    </row>
    <row r="39" spans="1:6">
      <c r="A39" s="59">
        <f t="shared" si="0"/>
        <v>35</v>
      </c>
      <c r="B39" s="68">
        <v>92100</v>
      </c>
      <c r="C39" s="47">
        <f t="shared" si="8"/>
        <v>4522</v>
      </c>
      <c r="D39" s="58">
        <f t="shared" si="5"/>
        <v>9044</v>
      </c>
      <c r="E39" s="46">
        <f t="shared" si="6"/>
        <v>13566</v>
      </c>
      <c r="F39" s="46">
        <f t="shared" si="7"/>
        <v>18088</v>
      </c>
    </row>
    <row r="40" spans="1:6">
      <c r="A40" s="59">
        <f t="shared" si="0"/>
        <v>36</v>
      </c>
      <c r="B40" s="63">
        <v>96600</v>
      </c>
      <c r="C40" s="47">
        <f t="shared" si="8"/>
        <v>4743</v>
      </c>
      <c r="D40" s="61">
        <f t="shared" si="5"/>
        <v>9486</v>
      </c>
      <c r="E40" s="47">
        <f t="shared" si="6"/>
        <v>14229</v>
      </c>
      <c r="F40" s="47">
        <f t="shared" si="7"/>
        <v>18972</v>
      </c>
    </row>
    <row r="41" spans="1:6">
      <c r="A41" s="59">
        <f t="shared" si="0"/>
        <v>37</v>
      </c>
      <c r="B41" s="63">
        <v>101100</v>
      </c>
      <c r="C41" s="47">
        <f t="shared" si="8"/>
        <v>4964</v>
      </c>
      <c r="D41" s="61">
        <f t="shared" si="5"/>
        <v>9928</v>
      </c>
      <c r="E41" s="47">
        <f t="shared" si="6"/>
        <v>14892</v>
      </c>
      <c r="F41" s="47">
        <f t="shared" si="7"/>
        <v>19856</v>
      </c>
    </row>
    <row r="42" spans="1:6">
      <c r="A42" s="59">
        <f t="shared" si="0"/>
        <v>38</v>
      </c>
      <c r="B42" s="63">
        <v>105600</v>
      </c>
      <c r="C42" s="47">
        <f t="shared" si="8"/>
        <v>5185</v>
      </c>
      <c r="D42" s="61">
        <f t="shared" si="5"/>
        <v>10370</v>
      </c>
      <c r="E42" s="47">
        <f t="shared" si="6"/>
        <v>15555</v>
      </c>
      <c r="F42" s="47">
        <f t="shared" si="7"/>
        <v>20740</v>
      </c>
    </row>
    <row r="43" spans="1:6">
      <c r="A43" s="66">
        <f t="shared" si="0"/>
        <v>39</v>
      </c>
      <c r="B43" s="63">
        <v>110100</v>
      </c>
      <c r="C43" s="48">
        <f t="shared" si="8"/>
        <v>5406</v>
      </c>
      <c r="D43" s="134">
        <f t="shared" si="5"/>
        <v>10812</v>
      </c>
      <c r="E43" s="47">
        <f t="shared" si="6"/>
        <v>16218</v>
      </c>
      <c r="F43" s="47">
        <f t="shared" si="7"/>
        <v>21624</v>
      </c>
    </row>
    <row r="44" spans="1:6">
      <c r="A44" s="59">
        <f t="shared" si="0"/>
        <v>40</v>
      </c>
      <c r="B44" s="68">
        <v>115500</v>
      </c>
      <c r="C44" s="47">
        <f t="shared" si="8"/>
        <v>5671</v>
      </c>
      <c r="D44" s="61">
        <f t="shared" si="5"/>
        <v>11342</v>
      </c>
      <c r="E44" s="46">
        <f t="shared" si="6"/>
        <v>17013</v>
      </c>
      <c r="F44" s="46">
        <f t="shared" si="7"/>
        <v>22684</v>
      </c>
    </row>
    <row r="45" spans="1:6">
      <c r="A45" s="59">
        <f t="shared" si="0"/>
        <v>41</v>
      </c>
      <c r="B45" s="63">
        <v>120900</v>
      </c>
      <c r="C45" s="47">
        <f t="shared" si="8"/>
        <v>5936</v>
      </c>
      <c r="D45" s="61">
        <f t="shared" si="5"/>
        <v>11872</v>
      </c>
      <c r="E45" s="47">
        <f t="shared" si="6"/>
        <v>17808</v>
      </c>
      <c r="F45" s="47">
        <f t="shared" si="7"/>
        <v>23744</v>
      </c>
    </row>
    <row r="46" spans="1:6">
      <c r="A46" s="59">
        <f t="shared" si="0"/>
        <v>42</v>
      </c>
      <c r="B46" s="63">
        <v>126300</v>
      </c>
      <c r="C46" s="47">
        <f t="shared" si="8"/>
        <v>6201</v>
      </c>
      <c r="D46" s="61">
        <f t="shared" si="5"/>
        <v>12402</v>
      </c>
      <c r="E46" s="47">
        <f t="shared" si="6"/>
        <v>18603</v>
      </c>
      <c r="F46" s="47">
        <f t="shared" si="7"/>
        <v>24804</v>
      </c>
    </row>
    <row r="47" spans="1:6">
      <c r="A47" s="59">
        <f t="shared" si="0"/>
        <v>43</v>
      </c>
      <c r="B47" s="63">
        <v>131700</v>
      </c>
      <c r="C47" s="47">
        <f t="shared" si="8"/>
        <v>6466</v>
      </c>
      <c r="D47" s="61">
        <f t="shared" si="5"/>
        <v>12932</v>
      </c>
      <c r="E47" s="47">
        <f t="shared" si="6"/>
        <v>19398</v>
      </c>
      <c r="F47" s="47">
        <f t="shared" si="7"/>
        <v>25864</v>
      </c>
    </row>
    <row r="48" spans="1:6">
      <c r="A48" s="59">
        <f t="shared" si="0"/>
        <v>44</v>
      </c>
      <c r="B48" s="63">
        <v>137100</v>
      </c>
      <c r="C48" s="47">
        <f t="shared" si="8"/>
        <v>6732</v>
      </c>
      <c r="D48" s="61">
        <f t="shared" si="5"/>
        <v>13464</v>
      </c>
      <c r="E48" s="61">
        <f t="shared" si="6"/>
        <v>20196</v>
      </c>
      <c r="F48" s="47">
        <f t="shared" si="7"/>
        <v>26928</v>
      </c>
    </row>
    <row r="49" spans="1:9">
      <c r="A49" s="59">
        <f t="shared" si="0"/>
        <v>45</v>
      </c>
      <c r="B49" s="63">
        <v>142500</v>
      </c>
      <c r="C49" s="47">
        <f t="shared" si="8"/>
        <v>6997</v>
      </c>
      <c r="D49" s="61">
        <f t="shared" si="5"/>
        <v>13994</v>
      </c>
      <c r="E49" s="61">
        <f t="shared" si="6"/>
        <v>20991</v>
      </c>
      <c r="F49" s="47">
        <f t="shared" si="7"/>
        <v>27988</v>
      </c>
    </row>
    <row r="50" spans="1:9">
      <c r="A50" s="59">
        <f t="shared" si="0"/>
        <v>46</v>
      </c>
      <c r="B50" s="63">
        <v>147900</v>
      </c>
      <c r="C50" s="47">
        <f t="shared" si="8"/>
        <v>7262</v>
      </c>
      <c r="D50" s="61">
        <f t="shared" si="5"/>
        <v>14524</v>
      </c>
      <c r="E50" s="61">
        <f t="shared" si="6"/>
        <v>21786</v>
      </c>
      <c r="F50" s="47">
        <f t="shared" si="7"/>
        <v>29048</v>
      </c>
    </row>
    <row r="51" spans="1:9">
      <c r="A51" s="66">
        <f>+A50+1</f>
        <v>47</v>
      </c>
      <c r="B51" s="69">
        <v>150000</v>
      </c>
      <c r="C51" s="48">
        <f t="shared" si="8"/>
        <v>7365</v>
      </c>
      <c r="D51" s="134">
        <f t="shared" si="5"/>
        <v>14730</v>
      </c>
      <c r="E51" s="134">
        <f t="shared" si="6"/>
        <v>22095</v>
      </c>
      <c r="F51" s="48">
        <f t="shared" si="7"/>
        <v>29460</v>
      </c>
    </row>
    <row r="52" spans="1:9">
      <c r="A52" s="59">
        <f t="shared" si="0"/>
        <v>48</v>
      </c>
      <c r="B52" s="68">
        <v>156400</v>
      </c>
      <c r="C52" s="47">
        <f t="shared" si="8"/>
        <v>7679</v>
      </c>
      <c r="D52" s="58">
        <f t="shared" si="5"/>
        <v>15358</v>
      </c>
      <c r="E52" s="58">
        <f t="shared" si="6"/>
        <v>23037</v>
      </c>
      <c r="F52" s="46">
        <f t="shared" si="7"/>
        <v>30716</v>
      </c>
    </row>
    <row r="53" spans="1:9">
      <c r="A53" s="59">
        <f t="shared" si="0"/>
        <v>49</v>
      </c>
      <c r="B53" s="63">
        <v>162800</v>
      </c>
      <c r="C53" s="47">
        <f t="shared" si="8"/>
        <v>7993</v>
      </c>
      <c r="D53" s="61">
        <f t="shared" si="5"/>
        <v>15986</v>
      </c>
      <c r="E53" s="61">
        <f t="shared" si="6"/>
        <v>23979</v>
      </c>
      <c r="F53" s="47">
        <f t="shared" si="7"/>
        <v>31972</v>
      </c>
    </row>
    <row r="54" spans="1:9">
      <c r="A54" s="59">
        <f t="shared" si="0"/>
        <v>50</v>
      </c>
      <c r="B54" s="63">
        <v>169200</v>
      </c>
      <c r="C54" s="47">
        <f t="shared" si="8"/>
        <v>8308</v>
      </c>
      <c r="D54" s="61">
        <f t="shared" si="5"/>
        <v>16616</v>
      </c>
      <c r="E54" s="61">
        <f t="shared" si="6"/>
        <v>24924</v>
      </c>
      <c r="F54" s="47">
        <f t="shared" si="7"/>
        <v>33232</v>
      </c>
    </row>
    <row r="55" spans="1:9">
      <c r="A55" s="59">
        <f>+A54+1</f>
        <v>51</v>
      </c>
      <c r="B55" s="63">
        <v>175600</v>
      </c>
      <c r="C55" s="47">
        <f t="shared" si="8"/>
        <v>8622</v>
      </c>
      <c r="D55" s="61">
        <f t="shared" si="5"/>
        <v>17244</v>
      </c>
      <c r="E55" s="61">
        <f t="shared" si="6"/>
        <v>25866</v>
      </c>
      <c r="F55" s="47">
        <f t="shared" si="7"/>
        <v>34488</v>
      </c>
    </row>
    <row r="56" spans="1:9" ht="17.25" thickBot="1">
      <c r="A56" s="70">
        <f t="shared" si="0"/>
        <v>52</v>
      </c>
      <c r="B56" s="71">
        <v>182000</v>
      </c>
      <c r="C56" s="138">
        <f t="shared" si="8"/>
        <v>8936</v>
      </c>
      <c r="D56" s="138">
        <f t="shared" si="5"/>
        <v>17872</v>
      </c>
      <c r="E56" s="139">
        <f t="shared" si="6"/>
        <v>26808</v>
      </c>
      <c r="F56" s="138">
        <f t="shared" si="7"/>
        <v>35744</v>
      </c>
    </row>
    <row r="57" spans="1:9">
      <c r="A57" s="51" t="s">
        <v>33</v>
      </c>
      <c r="F57" s="72" t="s">
        <v>34</v>
      </c>
    </row>
    <row r="58" spans="1:9">
      <c r="A58" s="73" t="s">
        <v>35</v>
      </c>
      <c r="B58" s="73"/>
      <c r="C58" s="73"/>
      <c r="D58" s="73"/>
      <c r="E58" s="73"/>
      <c r="F58" s="73"/>
      <c r="G58" s="49"/>
      <c r="H58" s="79"/>
      <c r="I58" s="49"/>
    </row>
    <row r="59" spans="1:9" ht="42.6" customHeight="1">
      <c r="A59" s="208" t="s">
        <v>36</v>
      </c>
      <c r="B59" s="208"/>
      <c r="C59" s="208"/>
      <c r="D59" s="208"/>
      <c r="E59" s="208"/>
      <c r="F59" s="208"/>
      <c r="G59" s="50"/>
      <c r="H59" s="50"/>
      <c r="I59" s="50"/>
    </row>
    <row r="60" spans="1:9" ht="68.45" customHeight="1">
      <c r="A60" s="208" t="s">
        <v>37</v>
      </c>
      <c r="B60" s="208"/>
      <c r="C60" s="208"/>
      <c r="D60" s="208"/>
      <c r="E60" s="208"/>
      <c r="F60" s="208"/>
      <c r="G60" s="50"/>
      <c r="H60" s="50"/>
      <c r="I60" s="50"/>
    </row>
  </sheetData>
  <mergeCells count="5">
    <mergeCell ref="A60:F60"/>
    <mergeCell ref="A3:A4"/>
    <mergeCell ref="B3:B4"/>
    <mergeCell ref="C3:F3"/>
    <mergeCell ref="A59:F59"/>
  </mergeCells>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election activeCell="C7" sqref="C7"/>
    </sheetView>
  </sheetViews>
  <sheetFormatPr defaultColWidth="8.75" defaultRowHeight="16.5"/>
  <cols>
    <col min="1" max="1" width="7.5" style="51" customWidth="1"/>
    <col min="2" max="2" width="9.625" style="51" customWidth="1"/>
    <col min="3" max="6" width="13.375" style="51" customWidth="1"/>
    <col min="7" max="16384" width="8.75" style="51"/>
  </cols>
  <sheetData>
    <row r="1" spans="1:6" ht="25.5">
      <c r="B1" s="52" t="s">
        <v>38</v>
      </c>
      <c r="C1" s="53"/>
      <c r="D1" s="53"/>
      <c r="E1" s="53"/>
      <c r="F1" s="53"/>
    </row>
    <row r="2" spans="1:6" ht="17.25" thickBot="1">
      <c r="B2" s="53" t="s">
        <v>39</v>
      </c>
      <c r="C2" s="53"/>
      <c r="D2" s="53"/>
      <c r="E2" s="53"/>
      <c r="F2" s="54" t="s">
        <v>25</v>
      </c>
    </row>
    <row r="3" spans="1:6" ht="16.149999999999999" customHeight="1">
      <c r="A3" s="209" t="s">
        <v>26</v>
      </c>
      <c r="B3" s="77"/>
      <c r="C3" s="218" t="s">
        <v>40</v>
      </c>
      <c r="D3" s="219"/>
      <c r="E3" s="219"/>
      <c r="F3" s="220"/>
    </row>
    <row r="4" spans="1:6" ht="28.5">
      <c r="A4" s="210"/>
      <c r="B4" s="132" t="s">
        <v>27</v>
      </c>
      <c r="C4" s="45" t="s">
        <v>41</v>
      </c>
      <c r="D4" s="45" t="s">
        <v>42</v>
      </c>
      <c r="E4" s="45" t="s">
        <v>43</v>
      </c>
      <c r="F4" s="133" t="s">
        <v>44</v>
      </c>
    </row>
    <row r="5" spans="1:6">
      <c r="A5" s="59">
        <v>1</v>
      </c>
      <c r="B5" s="62"/>
      <c r="C5" s="47"/>
      <c r="D5" s="61"/>
      <c r="E5" s="61"/>
      <c r="F5" s="78"/>
    </row>
    <row r="6" spans="1:6">
      <c r="A6" s="59">
        <f t="shared" ref="A6:A56" si="0">+A5+1</f>
        <v>2</v>
      </c>
      <c r="B6" s="62"/>
      <c r="C6" s="47"/>
      <c r="D6" s="61"/>
      <c r="E6" s="61"/>
      <c r="F6" s="78"/>
    </row>
    <row r="7" spans="1:6">
      <c r="A7" s="59">
        <f t="shared" si="0"/>
        <v>3</v>
      </c>
      <c r="B7" s="62"/>
      <c r="C7" s="47"/>
      <c r="D7" s="61"/>
      <c r="E7" s="61"/>
      <c r="F7" s="78"/>
    </row>
    <row r="8" spans="1:6">
      <c r="A8" s="59">
        <f t="shared" si="0"/>
        <v>4</v>
      </c>
      <c r="B8" s="62"/>
      <c r="C8" s="47"/>
      <c r="D8" s="61"/>
      <c r="E8" s="61"/>
      <c r="F8" s="78"/>
    </row>
    <row r="9" spans="1:6">
      <c r="A9" s="66">
        <f t="shared" si="0"/>
        <v>5</v>
      </c>
      <c r="B9" s="69">
        <v>22800</v>
      </c>
      <c r="C9" s="48">
        <f t="shared" ref="C9:C56" si="1">+ROUND(B9*0.0491*0.6,0)</f>
        <v>672</v>
      </c>
      <c r="D9" s="134">
        <f t="shared" ref="D9:D21" si="2">+C9*2</f>
        <v>1344</v>
      </c>
      <c r="E9" s="48">
        <f t="shared" ref="E9:E56" si="3">+C9*3</f>
        <v>2016</v>
      </c>
      <c r="F9" s="135">
        <f t="shared" ref="F9:F56" si="4">+C9*4</f>
        <v>2688</v>
      </c>
    </row>
    <row r="10" spans="1:6">
      <c r="A10" s="59">
        <f t="shared" si="0"/>
        <v>6</v>
      </c>
      <c r="B10" s="63">
        <v>24000</v>
      </c>
      <c r="C10" s="47">
        <f t="shared" si="1"/>
        <v>707</v>
      </c>
      <c r="D10" s="61">
        <f t="shared" si="2"/>
        <v>1414</v>
      </c>
      <c r="E10" s="61">
        <f t="shared" si="3"/>
        <v>2121</v>
      </c>
      <c r="F10" s="78">
        <f t="shared" si="4"/>
        <v>2828</v>
      </c>
    </row>
    <row r="11" spans="1:6">
      <c r="A11" s="59">
        <f t="shared" si="0"/>
        <v>7</v>
      </c>
      <c r="B11" s="63">
        <v>25200</v>
      </c>
      <c r="C11" s="47">
        <f t="shared" si="1"/>
        <v>742</v>
      </c>
      <c r="D11" s="61">
        <f t="shared" si="2"/>
        <v>1484</v>
      </c>
      <c r="E11" s="61">
        <f t="shared" si="3"/>
        <v>2226</v>
      </c>
      <c r="F11" s="78">
        <f t="shared" si="4"/>
        <v>2968</v>
      </c>
    </row>
    <row r="12" spans="1:6">
      <c r="A12" s="59">
        <f t="shared" si="0"/>
        <v>8</v>
      </c>
      <c r="B12" s="63">
        <v>26400</v>
      </c>
      <c r="C12" s="47">
        <f t="shared" si="1"/>
        <v>778</v>
      </c>
      <c r="D12" s="61">
        <f t="shared" si="2"/>
        <v>1556</v>
      </c>
      <c r="E12" s="61">
        <f t="shared" si="3"/>
        <v>2334</v>
      </c>
      <c r="F12" s="78">
        <f t="shared" si="4"/>
        <v>3112</v>
      </c>
    </row>
    <row r="13" spans="1:6">
      <c r="A13" s="59">
        <f t="shared" si="0"/>
        <v>9</v>
      </c>
      <c r="B13" s="63">
        <v>27600</v>
      </c>
      <c r="C13" s="47">
        <f t="shared" si="1"/>
        <v>813</v>
      </c>
      <c r="D13" s="61">
        <f t="shared" si="2"/>
        <v>1626</v>
      </c>
      <c r="E13" s="61">
        <f t="shared" si="3"/>
        <v>2439</v>
      </c>
      <c r="F13" s="78">
        <f t="shared" si="4"/>
        <v>3252</v>
      </c>
    </row>
    <row r="14" spans="1:6">
      <c r="A14" s="66">
        <f t="shared" si="0"/>
        <v>10</v>
      </c>
      <c r="B14" s="69">
        <v>28800</v>
      </c>
      <c r="C14" s="48">
        <f t="shared" si="1"/>
        <v>848</v>
      </c>
      <c r="D14" s="134">
        <f t="shared" si="2"/>
        <v>1696</v>
      </c>
      <c r="E14" s="134">
        <f t="shared" si="3"/>
        <v>2544</v>
      </c>
      <c r="F14" s="136">
        <f t="shared" si="4"/>
        <v>3392</v>
      </c>
    </row>
    <row r="15" spans="1:6">
      <c r="A15" s="59">
        <f t="shared" si="0"/>
        <v>11</v>
      </c>
      <c r="B15" s="63">
        <v>30300</v>
      </c>
      <c r="C15" s="47">
        <f t="shared" si="1"/>
        <v>893</v>
      </c>
      <c r="D15" s="61">
        <f t="shared" si="2"/>
        <v>1786</v>
      </c>
      <c r="E15" s="61">
        <f t="shared" si="3"/>
        <v>2679</v>
      </c>
      <c r="F15" s="78">
        <f t="shared" si="4"/>
        <v>3572</v>
      </c>
    </row>
    <row r="16" spans="1:6">
      <c r="A16" s="59">
        <f t="shared" si="0"/>
        <v>12</v>
      </c>
      <c r="B16" s="63">
        <v>31800</v>
      </c>
      <c r="C16" s="47">
        <f t="shared" si="1"/>
        <v>937</v>
      </c>
      <c r="D16" s="61">
        <f t="shared" si="2"/>
        <v>1874</v>
      </c>
      <c r="E16" s="61">
        <f t="shared" si="3"/>
        <v>2811</v>
      </c>
      <c r="F16" s="78">
        <f t="shared" si="4"/>
        <v>3748</v>
      </c>
    </row>
    <row r="17" spans="1:6">
      <c r="A17" s="59">
        <f t="shared" si="0"/>
        <v>13</v>
      </c>
      <c r="B17" s="63">
        <v>33300</v>
      </c>
      <c r="C17" s="47">
        <f t="shared" si="1"/>
        <v>981</v>
      </c>
      <c r="D17" s="61">
        <f t="shared" si="2"/>
        <v>1962</v>
      </c>
      <c r="E17" s="61">
        <f t="shared" si="3"/>
        <v>2943</v>
      </c>
      <c r="F17" s="78">
        <f t="shared" si="4"/>
        <v>3924</v>
      </c>
    </row>
    <row r="18" spans="1:6">
      <c r="A18" s="59">
        <f t="shared" si="0"/>
        <v>14</v>
      </c>
      <c r="B18" s="63">
        <v>34800</v>
      </c>
      <c r="C18" s="47">
        <f t="shared" si="1"/>
        <v>1025</v>
      </c>
      <c r="D18" s="61">
        <f t="shared" si="2"/>
        <v>2050</v>
      </c>
      <c r="E18" s="61">
        <f t="shared" si="3"/>
        <v>3075</v>
      </c>
      <c r="F18" s="78">
        <f t="shared" si="4"/>
        <v>4100</v>
      </c>
    </row>
    <row r="19" spans="1:6">
      <c r="A19" s="66">
        <f t="shared" si="0"/>
        <v>15</v>
      </c>
      <c r="B19" s="69">
        <v>36300</v>
      </c>
      <c r="C19" s="48">
        <f t="shared" si="1"/>
        <v>1069</v>
      </c>
      <c r="D19" s="134">
        <f t="shared" si="2"/>
        <v>2138</v>
      </c>
      <c r="E19" s="134">
        <f t="shared" si="3"/>
        <v>3207</v>
      </c>
      <c r="F19" s="136">
        <f t="shared" si="4"/>
        <v>4276</v>
      </c>
    </row>
    <row r="20" spans="1:6">
      <c r="A20" s="59">
        <f t="shared" si="0"/>
        <v>16</v>
      </c>
      <c r="B20" s="63">
        <v>38200</v>
      </c>
      <c r="C20" s="47">
        <f t="shared" si="1"/>
        <v>1125</v>
      </c>
      <c r="D20" s="61">
        <f t="shared" si="2"/>
        <v>2250</v>
      </c>
      <c r="E20" s="61">
        <f t="shared" si="3"/>
        <v>3375</v>
      </c>
      <c r="F20" s="78">
        <f t="shared" si="4"/>
        <v>4500</v>
      </c>
    </row>
    <row r="21" spans="1:6">
      <c r="A21" s="59">
        <f t="shared" si="0"/>
        <v>17</v>
      </c>
      <c r="B21" s="63">
        <v>40100</v>
      </c>
      <c r="C21" s="47">
        <f t="shared" si="1"/>
        <v>1181</v>
      </c>
      <c r="D21" s="61">
        <f t="shared" si="2"/>
        <v>2362</v>
      </c>
      <c r="E21" s="61">
        <f t="shared" si="3"/>
        <v>3543</v>
      </c>
      <c r="F21" s="78">
        <f t="shared" si="4"/>
        <v>4724</v>
      </c>
    </row>
    <row r="22" spans="1:6">
      <c r="A22" s="59">
        <f t="shared" si="0"/>
        <v>18</v>
      </c>
      <c r="B22" s="63">
        <v>42000</v>
      </c>
      <c r="C22" s="47">
        <f t="shared" si="1"/>
        <v>1237</v>
      </c>
      <c r="D22" s="61">
        <f>+C22*2</f>
        <v>2474</v>
      </c>
      <c r="E22" s="61">
        <f t="shared" si="3"/>
        <v>3711</v>
      </c>
      <c r="F22" s="78">
        <f t="shared" si="4"/>
        <v>4948</v>
      </c>
    </row>
    <row r="23" spans="1:6">
      <c r="A23" s="59">
        <f t="shared" si="0"/>
        <v>19</v>
      </c>
      <c r="B23" s="63">
        <v>43900</v>
      </c>
      <c r="C23" s="47">
        <f t="shared" si="1"/>
        <v>1293</v>
      </c>
      <c r="D23" s="61">
        <f t="shared" ref="D23:D56" si="5">+C23*2</f>
        <v>2586</v>
      </c>
      <c r="E23" s="61">
        <f t="shared" si="3"/>
        <v>3879</v>
      </c>
      <c r="F23" s="78">
        <f t="shared" si="4"/>
        <v>5172</v>
      </c>
    </row>
    <row r="24" spans="1:6">
      <c r="A24" s="66">
        <f t="shared" si="0"/>
        <v>20</v>
      </c>
      <c r="B24" s="69">
        <v>45800</v>
      </c>
      <c r="C24" s="48">
        <f t="shared" si="1"/>
        <v>1349</v>
      </c>
      <c r="D24" s="134">
        <f t="shared" si="5"/>
        <v>2698</v>
      </c>
      <c r="E24" s="134">
        <f t="shared" si="3"/>
        <v>4047</v>
      </c>
      <c r="F24" s="136">
        <f t="shared" si="4"/>
        <v>5396</v>
      </c>
    </row>
    <row r="25" spans="1:6">
      <c r="A25" s="59">
        <f t="shared" si="0"/>
        <v>21</v>
      </c>
      <c r="B25" s="63">
        <v>48200</v>
      </c>
      <c r="C25" s="47">
        <f t="shared" si="1"/>
        <v>1420</v>
      </c>
      <c r="D25" s="61">
        <f t="shared" si="5"/>
        <v>2840</v>
      </c>
      <c r="E25" s="61">
        <f t="shared" si="3"/>
        <v>4260</v>
      </c>
      <c r="F25" s="78">
        <f t="shared" si="4"/>
        <v>5680</v>
      </c>
    </row>
    <row r="26" spans="1:6">
      <c r="A26" s="59">
        <f t="shared" si="0"/>
        <v>22</v>
      </c>
      <c r="B26" s="63">
        <v>50600</v>
      </c>
      <c r="C26" s="47">
        <f t="shared" si="1"/>
        <v>1491</v>
      </c>
      <c r="D26" s="61">
        <f t="shared" si="5"/>
        <v>2982</v>
      </c>
      <c r="E26" s="61">
        <f t="shared" si="3"/>
        <v>4473</v>
      </c>
      <c r="F26" s="78">
        <f t="shared" si="4"/>
        <v>5964</v>
      </c>
    </row>
    <row r="27" spans="1:6">
      <c r="A27" s="59">
        <f t="shared" si="0"/>
        <v>23</v>
      </c>
      <c r="B27" s="63">
        <v>53000</v>
      </c>
      <c r="C27" s="47">
        <f t="shared" si="1"/>
        <v>1561</v>
      </c>
      <c r="D27" s="61">
        <f t="shared" si="5"/>
        <v>3122</v>
      </c>
      <c r="E27" s="61">
        <f t="shared" si="3"/>
        <v>4683</v>
      </c>
      <c r="F27" s="78">
        <f t="shared" si="4"/>
        <v>6244</v>
      </c>
    </row>
    <row r="28" spans="1:6">
      <c r="A28" s="59">
        <f t="shared" si="0"/>
        <v>24</v>
      </c>
      <c r="B28" s="63">
        <v>55400</v>
      </c>
      <c r="C28" s="47">
        <f t="shared" si="1"/>
        <v>1632</v>
      </c>
      <c r="D28" s="61">
        <f t="shared" si="5"/>
        <v>3264</v>
      </c>
      <c r="E28" s="61">
        <f t="shared" si="3"/>
        <v>4896</v>
      </c>
      <c r="F28" s="78">
        <f t="shared" si="4"/>
        <v>6528</v>
      </c>
    </row>
    <row r="29" spans="1:6">
      <c r="A29" s="66">
        <f t="shared" si="0"/>
        <v>25</v>
      </c>
      <c r="B29" s="69">
        <v>57800</v>
      </c>
      <c r="C29" s="48">
        <f t="shared" si="1"/>
        <v>1703</v>
      </c>
      <c r="D29" s="134">
        <f t="shared" si="5"/>
        <v>3406</v>
      </c>
      <c r="E29" s="134">
        <f t="shared" si="3"/>
        <v>5109</v>
      </c>
      <c r="F29" s="136">
        <f t="shared" si="4"/>
        <v>6812</v>
      </c>
    </row>
    <row r="30" spans="1:6">
      <c r="A30" s="56">
        <f t="shared" si="0"/>
        <v>26</v>
      </c>
      <c r="B30" s="68">
        <v>60800</v>
      </c>
      <c r="C30" s="47">
        <f t="shared" si="1"/>
        <v>1791</v>
      </c>
      <c r="D30" s="61">
        <f t="shared" si="5"/>
        <v>3582</v>
      </c>
      <c r="E30" s="47">
        <f t="shared" si="3"/>
        <v>5373</v>
      </c>
      <c r="F30" s="137">
        <f t="shared" si="4"/>
        <v>7164</v>
      </c>
    </row>
    <row r="31" spans="1:6">
      <c r="A31" s="59">
        <f t="shared" si="0"/>
        <v>27</v>
      </c>
      <c r="B31" s="63">
        <v>63800</v>
      </c>
      <c r="C31" s="47">
        <f t="shared" si="1"/>
        <v>1880</v>
      </c>
      <c r="D31" s="61">
        <f t="shared" si="5"/>
        <v>3760</v>
      </c>
      <c r="E31" s="47">
        <f t="shared" si="3"/>
        <v>5640</v>
      </c>
      <c r="F31" s="137">
        <f t="shared" si="4"/>
        <v>7520</v>
      </c>
    </row>
    <row r="32" spans="1:6">
      <c r="A32" s="59">
        <f t="shared" si="0"/>
        <v>28</v>
      </c>
      <c r="B32" s="63">
        <v>66800</v>
      </c>
      <c r="C32" s="47">
        <f t="shared" si="1"/>
        <v>1968</v>
      </c>
      <c r="D32" s="61">
        <f t="shared" si="5"/>
        <v>3936</v>
      </c>
      <c r="E32" s="47">
        <f t="shared" si="3"/>
        <v>5904</v>
      </c>
      <c r="F32" s="137">
        <f t="shared" si="4"/>
        <v>7872</v>
      </c>
    </row>
    <row r="33" spans="1:6">
      <c r="A33" s="59">
        <f t="shared" si="0"/>
        <v>29</v>
      </c>
      <c r="B33" s="63">
        <v>69800</v>
      </c>
      <c r="C33" s="47">
        <f t="shared" si="1"/>
        <v>2056</v>
      </c>
      <c r="D33" s="61">
        <f t="shared" si="5"/>
        <v>4112</v>
      </c>
      <c r="E33" s="47">
        <f t="shared" si="3"/>
        <v>6168</v>
      </c>
      <c r="F33" s="137">
        <f t="shared" si="4"/>
        <v>8224</v>
      </c>
    </row>
    <row r="34" spans="1:6">
      <c r="A34" s="66">
        <f t="shared" si="0"/>
        <v>30</v>
      </c>
      <c r="B34" s="69">
        <v>72800</v>
      </c>
      <c r="C34" s="48">
        <f t="shared" si="1"/>
        <v>2145</v>
      </c>
      <c r="D34" s="134">
        <f t="shared" si="5"/>
        <v>4290</v>
      </c>
      <c r="E34" s="48">
        <f t="shared" si="3"/>
        <v>6435</v>
      </c>
      <c r="F34" s="135">
        <f t="shared" si="4"/>
        <v>8580</v>
      </c>
    </row>
    <row r="35" spans="1:6">
      <c r="A35" s="59">
        <f t="shared" si="0"/>
        <v>31</v>
      </c>
      <c r="B35" s="68">
        <v>76500</v>
      </c>
      <c r="C35" s="47">
        <f t="shared" si="1"/>
        <v>2254</v>
      </c>
      <c r="D35" s="61">
        <f t="shared" si="5"/>
        <v>4508</v>
      </c>
      <c r="E35" s="61">
        <f t="shared" si="3"/>
        <v>6762</v>
      </c>
      <c r="F35" s="78">
        <f t="shared" si="4"/>
        <v>9016</v>
      </c>
    </row>
    <row r="36" spans="1:6">
      <c r="A36" s="59">
        <f t="shared" si="0"/>
        <v>32</v>
      </c>
      <c r="B36" s="63">
        <v>80200</v>
      </c>
      <c r="C36" s="47">
        <f t="shared" si="1"/>
        <v>2363</v>
      </c>
      <c r="D36" s="61">
        <f t="shared" si="5"/>
        <v>4726</v>
      </c>
      <c r="E36" s="61">
        <f t="shared" si="3"/>
        <v>7089</v>
      </c>
      <c r="F36" s="78">
        <f t="shared" si="4"/>
        <v>9452</v>
      </c>
    </row>
    <row r="37" spans="1:6">
      <c r="A37" s="59">
        <f t="shared" si="0"/>
        <v>33</v>
      </c>
      <c r="B37" s="63">
        <v>83900</v>
      </c>
      <c r="C37" s="47">
        <f t="shared" si="1"/>
        <v>2472</v>
      </c>
      <c r="D37" s="61">
        <f t="shared" si="5"/>
        <v>4944</v>
      </c>
      <c r="E37" s="61">
        <f t="shared" si="3"/>
        <v>7416</v>
      </c>
      <c r="F37" s="78">
        <f t="shared" si="4"/>
        <v>9888</v>
      </c>
    </row>
    <row r="38" spans="1:6">
      <c r="A38" s="66">
        <f t="shared" si="0"/>
        <v>34</v>
      </c>
      <c r="B38" s="69">
        <v>87600</v>
      </c>
      <c r="C38" s="48">
        <f t="shared" si="1"/>
        <v>2581</v>
      </c>
      <c r="D38" s="134">
        <f t="shared" si="5"/>
        <v>5162</v>
      </c>
      <c r="E38" s="134">
        <f t="shared" si="3"/>
        <v>7743</v>
      </c>
      <c r="F38" s="136">
        <f t="shared" si="4"/>
        <v>10324</v>
      </c>
    </row>
    <row r="39" spans="1:6">
      <c r="A39" s="59">
        <f t="shared" si="0"/>
        <v>35</v>
      </c>
      <c r="B39" s="68">
        <v>92100</v>
      </c>
      <c r="C39" s="47">
        <f t="shared" si="1"/>
        <v>2713</v>
      </c>
      <c r="D39" s="61">
        <f t="shared" si="5"/>
        <v>5426</v>
      </c>
      <c r="E39" s="47">
        <f t="shared" si="3"/>
        <v>8139</v>
      </c>
      <c r="F39" s="137">
        <f t="shared" si="4"/>
        <v>10852</v>
      </c>
    </row>
    <row r="40" spans="1:6">
      <c r="A40" s="59">
        <f t="shared" si="0"/>
        <v>36</v>
      </c>
      <c r="B40" s="63">
        <v>96600</v>
      </c>
      <c r="C40" s="47">
        <f t="shared" si="1"/>
        <v>2846</v>
      </c>
      <c r="D40" s="61">
        <f t="shared" si="5"/>
        <v>5692</v>
      </c>
      <c r="E40" s="47">
        <f t="shared" si="3"/>
        <v>8538</v>
      </c>
      <c r="F40" s="137">
        <f t="shared" si="4"/>
        <v>11384</v>
      </c>
    </row>
    <row r="41" spans="1:6">
      <c r="A41" s="59">
        <f t="shared" si="0"/>
        <v>37</v>
      </c>
      <c r="B41" s="63">
        <v>101100</v>
      </c>
      <c r="C41" s="47">
        <f t="shared" si="1"/>
        <v>2978</v>
      </c>
      <c r="D41" s="61">
        <f t="shared" si="5"/>
        <v>5956</v>
      </c>
      <c r="E41" s="47">
        <f t="shared" si="3"/>
        <v>8934</v>
      </c>
      <c r="F41" s="137">
        <f t="shared" si="4"/>
        <v>11912</v>
      </c>
    </row>
    <row r="42" spans="1:6">
      <c r="A42" s="59">
        <f t="shared" si="0"/>
        <v>38</v>
      </c>
      <c r="B42" s="63">
        <v>105600</v>
      </c>
      <c r="C42" s="47">
        <f t="shared" si="1"/>
        <v>3111</v>
      </c>
      <c r="D42" s="61">
        <f t="shared" si="5"/>
        <v>6222</v>
      </c>
      <c r="E42" s="47">
        <f t="shared" si="3"/>
        <v>9333</v>
      </c>
      <c r="F42" s="137">
        <f t="shared" si="4"/>
        <v>12444</v>
      </c>
    </row>
    <row r="43" spans="1:6">
      <c r="A43" s="66">
        <f t="shared" si="0"/>
        <v>39</v>
      </c>
      <c r="B43" s="69">
        <v>110100</v>
      </c>
      <c r="C43" s="48">
        <f t="shared" si="1"/>
        <v>3244</v>
      </c>
      <c r="D43" s="134">
        <f t="shared" si="5"/>
        <v>6488</v>
      </c>
      <c r="E43" s="48">
        <f t="shared" si="3"/>
        <v>9732</v>
      </c>
      <c r="F43" s="135">
        <f t="shared" si="4"/>
        <v>12976</v>
      </c>
    </row>
    <row r="44" spans="1:6">
      <c r="A44" s="59">
        <f t="shared" si="0"/>
        <v>40</v>
      </c>
      <c r="B44" s="68">
        <v>115500</v>
      </c>
      <c r="C44" s="47">
        <f t="shared" si="1"/>
        <v>3403</v>
      </c>
      <c r="D44" s="61">
        <f t="shared" si="5"/>
        <v>6806</v>
      </c>
      <c r="E44" s="61">
        <f t="shared" si="3"/>
        <v>10209</v>
      </c>
      <c r="F44" s="78">
        <f t="shared" si="4"/>
        <v>13612</v>
      </c>
    </row>
    <row r="45" spans="1:6">
      <c r="A45" s="59">
        <f t="shared" si="0"/>
        <v>41</v>
      </c>
      <c r="B45" s="63">
        <v>120900</v>
      </c>
      <c r="C45" s="47">
        <f t="shared" si="1"/>
        <v>3562</v>
      </c>
      <c r="D45" s="61">
        <f t="shared" si="5"/>
        <v>7124</v>
      </c>
      <c r="E45" s="61">
        <f t="shared" si="3"/>
        <v>10686</v>
      </c>
      <c r="F45" s="78">
        <f t="shared" si="4"/>
        <v>14248</v>
      </c>
    </row>
    <row r="46" spans="1:6">
      <c r="A46" s="59">
        <f t="shared" si="0"/>
        <v>42</v>
      </c>
      <c r="B46" s="63">
        <v>126300</v>
      </c>
      <c r="C46" s="47">
        <f t="shared" si="1"/>
        <v>3721</v>
      </c>
      <c r="D46" s="61">
        <f t="shared" si="5"/>
        <v>7442</v>
      </c>
      <c r="E46" s="61">
        <f t="shared" si="3"/>
        <v>11163</v>
      </c>
      <c r="F46" s="78">
        <f t="shared" si="4"/>
        <v>14884</v>
      </c>
    </row>
    <row r="47" spans="1:6">
      <c r="A47" s="59">
        <f>+A46+1</f>
        <v>43</v>
      </c>
      <c r="B47" s="63">
        <v>131700</v>
      </c>
      <c r="C47" s="47">
        <f t="shared" si="1"/>
        <v>3880</v>
      </c>
      <c r="D47" s="61">
        <f t="shared" si="5"/>
        <v>7760</v>
      </c>
      <c r="E47" s="61">
        <f t="shared" si="3"/>
        <v>11640</v>
      </c>
      <c r="F47" s="78">
        <f t="shared" si="4"/>
        <v>15520</v>
      </c>
    </row>
    <row r="48" spans="1:6">
      <c r="A48" s="59">
        <f t="shared" si="0"/>
        <v>44</v>
      </c>
      <c r="B48" s="63">
        <v>137100</v>
      </c>
      <c r="C48" s="47">
        <f t="shared" si="1"/>
        <v>4039</v>
      </c>
      <c r="D48" s="61">
        <f t="shared" si="5"/>
        <v>8078</v>
      </c>
      <c r="E48" s="61">
        <f t="shared" si="3"/>
        <v>12117</v>
      </c>
      <c r="F48" s="78">
        <f t="shared" si="4"/>
        <v>16156</v>
      </c>
    </row>
    <row r="49" spans="1:7">
      <c r="A49" s="59">
        <f t="shared" si="0"/>
        <v>45</v>
      </c>
      <c r="B49" s="63">
        <v>142500</v>
      </c>
      <c r="C49" s="47">
        <f t="shared" si="1"/>
        <v>4198</v>
      </c>
      <c r="D49" s="61">
        <f t="shared" si="5"/>
        <v>8396</v>
      </c>
      <c r="E49" s="61">
        <f t="shared" si="3"/>
        <v>12594</v>
      </c>
      <c r="F49" s="78">
        <f t="shared" si="4"/>
        <v>16792</v>
      </c>
    </row>
    <row r="50" spans="1:7">
      <c r="A50" s="59">
        <f t="shared" si="0"/>
        <v>46</v>
      </c>
      <c r="B50" s="63">
        <v>147900</v>
      </c>
      <c r="C50" s="47">
        <f t="shared" si="1"/>
        <v>4357</v>
      </c>
      <c r="D50" s="61">
        <f t="shared" si="5"/>
        <v>8714</v>
      </c>
      <c r="E50" s="61">
        <f t="shared" si="3"/>
        <v>13071</v>
      </c>
      <c r="F50" s="78">
        <f t="shared" si="4"/>
        <v>17428</v>
      </c>
    </row>
    <row r="51" spans="1:7">
      <c r="A51" s="66">
        <f>+A50+1</f>
        <v>47</v>
      </c>
      <c r="B51" s="69">
        <v>150000</v>
      </c>
      <c r="C51" s="48">
        <f t="shared" si="1"/>
        <v>4419</v>
      </c>
      <c r="D51" s="134">
        <f t="shared" si="5"/>
        <v>8838</v>
      </c>
      <c r="E51" s="134">
        <f t="shared" si="3"/>
        <v>13257</v>
      </c>
      <c r="F51" s="136">
        <f t="shared" si="4"/>
        <v>17676</v>
      </c>
    </row>
    <row r="52" spans="1:7">
      <c r="A52" s="59">
        <f t="shared" si="0"/>
        <v>48</v>
      </c>
      <c r="B52" s="68">
        <v>156400</v>
      </c>
      <c r="C52" s="47">
        <f t="shared" si="1"/>
        <v>4608</v>
      </c>
      <c r="D52" s="61">
        <f t="shared" si="5"/>
        <v>9216</v>
      </c>
      <c r="E52" s="61">
        <f t="shared" si="3"/>
        <v>13824</v>
      </c>
      <c r="F52" s="78">
        <f t="shared" si="4"/>
        <v>18432</v>
      </c>
    </row>
    <row r="53" spans="1:7">
      <c r="A53" s="59">
        <f t="shared" si="0"/>
        <v>49</v>
      </c>
      <c r="B53" s="63">
        <v>162800</v>
      </c>
      <c r="C53" s="47">
        <f t="shared" si="1"/>
        <v>4796</v>
      </c>
      <c r="D53" s="61">
        <f t="shared" si="5"/>
        <v>9592</v>
      </c>
      <c r="E53" s="61">
        <f t="shared" si="3"/>
        <v>14388</v>
      </c>
      <c r="F53" s="78">
        <f t="shared" si="4"/>
        <v>19184</v>
      </c>
    </row>
    <row r="54" spans="1:7">
      <c r="A54" s="59">
        <f t="shared" si="0"/>
        <v>50</v>
      </c>
      <c r="B54" s="63">
        <v>169200</v>
      </c>
      <c r="C54" s="47">
        <f t="shared" si="1"/>
        <v>4985</v>
      </c>
      <c r="D54" s="61">
        <f t="shared" si="5"/>
        <v>9970</v>
      </c>
      <c r="E54" s="61">
        <f t="shared" si="3"/>
        <v>14955</v>
      </c>
      <c r="F54" s="78">
        <f t="shared" si="4"/>
        <v>19940</v>
      </c>
    </row>
    <row r="55" spans="1:7">
      <c r="A55" s="59">
        <f>+A54+1</f>
        <v>51</v>
      </c>
      <c r="B55" s="63">
        <v>175600</v>
      </c>
      <c r="C55" s="47">
        <f t="shared" si="1"/>
        <v>5173</v>
      </c>
      <c r="D55" s="61">
        <f t="shared" si="5"/>
        <v>10346</v>
      </c>
      <c r="E55" s="61">
        <f t="shared" si="3"/>
        <v>15519</v>
      </c>
      <c r="F55" s="78">
        <f t="shared" si="4"/>
        <v>20692</v>
      </c>
    </row>
    <row r="56" spans="1:7" ht="17.25" thickBot="1">
      <c r="A56" s="70">
        <f t="shared" si="0"/>
        <v>52</v>
      </c>
      <c r="B56" s="71">
        <v>182000</v>
      </c>
      <c r="C56" s="138">
        <f t="shared" si="1"/>
        <v>5362</v>
      </c>
      <c r="D56" s="139">
        <f t="shared" si="5"/>
        <v>10724</v>
      </c>
      <c r="E56" s="139">
        <f t="shared" si="3"/>
        <v>16086</v>
      </c>
      <c r="F56" s="140">
        <f t="shared" si="4"/>
        <v>21448</v>
      </c>
    </row>
    <row r="57" spans="1:7">
      <c r="A57" s="51" t="s">
        <v>33</v>
      </c>
      <c r="F57" s="72" t="s">
        <v>34</v>
      </c>
    </row>
    <row r="58" spans="1:7">
      <c r="A58" s="49" t="s">
        <v>45</v>
      </c>
      <c r="F58" s="72"/>
    </row>
    <row r="59" spans="1:7">
      <c r="A59" s="49" t="s">
        <v>46</v>
      </c>
      <c r="B59" s="49"/>
      <c r="C59" s="49"/>
      <c r="D59" s="49"/>
      <c r="E59" s="49"/>
      <c r="F59" s="79"/>
    </row>
    <row r="60" spans="1:7" ht="15.75" customHeight="1">
      <c r="A60" s="216" t="s">
        <v>47</v>
      </c>
      <c r="B60" s="216"/>
      <c r="C60" s="216"/>
      <c r="D60" s="216"/>
      <c r="E60" s="216"/>
      <c r="F60" s="216"/>
      <c r="G60" s="217"/>
    </row>
    <row r="61" spans="1:7">
      <c r="A61" s="50"/>
      <c r="B61" s="50"/>
      <c r="C61" s="50"/>
      <c r="D61" s="50"/>
      <c r="E61" s="50"/>
      <c r="F61" s="50"/>
    </row>
    <row r="62" spans="1:7">
      <c r="A62" s="50"/>
      <c r="B62" s="50"/>
      <c r="C62" s="50"/>
      <c r="D62" s="50"/>
      <c r="E62" s="50"/>
      <c r="F62" s="50"/>
    </row>
    <row r="63" spans="1:7">
      <c r="A63" s="50"/>
      <c r="B63" s="50"/>
      <c r="C63" s="50"/>
      <c r="D63" s="50"/>
      <c r="E63" s="50"/>
      <c r="F63" s="50"/>
    </row>
  </sheetData>
  <mergeCells count="3">
    <mergeCell ref="A60:G60"/>
    <mergeCell ref="A3:A4"/>
    <mergeCell ref="C3:F3"/>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workbookViewId="0">
      <selection activeCell="B20" sqref="B20"/>
    </sheetView>
  </sheetViews>
  <sheetFormatPr defaultRowHeight="16.5"/>
  <cols>
    <col min="1" max="1" width="6.5" style="103" customWidth="1"/>
    <col min="2" max="2" width="14.75" style="103" customWidth="1"/>
    <col min="3" max="3" width="21.375" style="103" customWidth="1"/>
    <col min="4" max="4" width="18.125" style="103" customWidth="1"/>
    <col min="5" max="5" width="17.125" style="103" customWidth="1"/>
    <col min="6" max="6" width="14.75" style="103" customWidth="1"/>
    <col min="7" max="7" width="12.75" style="103" customWidth="1"/>
    <col min="8" max="16384" width="9" style="103"/>
  </cols>
  <sheetData>
    <row r="1" spans="2:8" ht="25.5">
      <c r="B1" s="224" t="s">
        <v>48</v>
      </c>
      <c r="C1" s="224"/>
      <c r="D1" s="224"/>
      <c r="E1" s="224"/>
      <c r="F1" s="224"/>
      <c r="G1" s="104"/>
      <c r="H1" s="104"/>
    </row>
    <row r="2" spans="2:8" ht="18" customHeight="1">
      <c r="B2" s="225" t="s">
        <v>49</v>
      </c>
      <c r="C2" s="225"/>
      <c r="D2" s="225"/>
      <c r="E2" s="225"/>
      <c r="F2" s="225"/>
      <c r="G2" s="105"/>
      <c r="H2" s="105"/>
    </row>
    <row r="3" spans="2:8" ht="18" customHeight="1">
      <c r="B3" s="178"/>
      <c r="C3" s="178"/>
      <c r="D3" s="178"/>
      <c r="E3" s="178"/>
      <c r="F3" s="178"/>
      <c r="G3" s="178"/>
      <c r="H3" s="178"/>
    </row>
    <row r="4" spans="2:8" ht="24" customHeight="1" thickBot="1">
      <c r="B4" s="106" t="s">
        <v>50</v>
      </c>
      <c r="C4" s="178"/>
      <c r="D4" s="107" t="s">
        <v>25</v>
      </c>
      <c r="E4" s="107"/>
      <c r="F4" s="178"/>
      <c r="G4" s="178"/>
      <c r="H4" s="178"/>
    </row>
    <row r="5" spans="2:8" ht="24" customHeight="1">
      <c r="B5" s="177" t="s">
        <v>51</v>
      </c>
      <c r="C5" s="226" t="s">
        <v>52</v>
      </c>
      <c r="D5" s="227"/>
      <c r="E5" s="178"/>
      <c r="F5" s="178"/>
      <c r="G5" s="178"/>
    </row>
    <row r="6" spans="2:8" ht="21.75" thickBot="1">
      <c r="B6" s="108">
        <v>1249</v>
      </c>
      <c r="C6" s="228">
        <f>+ROUND(B6*0.3,0)</f>
        <v>375</v>
      </c>
      <c r="D6" s="229"/>
      <c r="E6" s="178"/>
      <c r="F6" s="178"/>
      <c r="G6" s="178"/>
    </row>
    <row r="7" spans="2:8" ht="28.15" customHeight="1">
      <c r="B7" s="178"/>
      <c r="C7" s="178"/>
      <c r="D7" s="178"/>
      <c r="E7" s="178"/>
      <c r="F7" s="178"/>
      <c r="G7" s="178"/>
    </row>
    <row r="8" spans="2:8" ht="21">
      <c r="B8" s="109" t="s">
        <v>53</v>
      </c>
      <c r="C8" s="105"/>
      <c r="D8" s="110"/>
      <c r="E8" s="111"/>
      <c r="F8" s="107" t="s">
        <v>25</v>
      </c>
      <c r="G8" s="107"/>
    </row>
    <row r="9" spans="2:8" ht="21.6" customHeight="1" thickBot="1">
      <c r="B9" s="221" t="s">
        <v>51</v>
      </c>
      <c r="C9" s="223" t="s">
        <v>54</v>
      </c>
      <c r="D9" s="223"/>
      <c r="E9" s="223"/>
      <c r="F9" s="223"/>
    </row>
    <row r="10" spans="2:8" ht="21.6" customHeight="1">
      <c r="B10" s="222"/>
      <c r="C10" s="112" t="s">
        <v>29</v>
      </c>
      <c r="D10" s="113" t="s">
        <v>55</v>
      </c>
      <c r="E10" s="113" t="s">
        <v>56</v>
      </c>
      <c r="F10" s="114" t="s">
        <v>57</v>
      </c>
    </row>
    <row r="11" spans="2:8" ht="32.450000000000003" customHeight="1" thickBot="1">
      <c r="B11" s="115">
        <v>1249</v>
      </c>
      <c r="C11" s="116">
        <f>+ROUND(B11*0.6,0)</f>
        <v>749</v>
      </c>
      <c r="D11" s="117">
        <v>1498</v>
      </c>
      <c r="E11" s="117">
        <v>2247</v>
      </c>
      <c r="F11" s="118">
        <v>2996</v>
      </c>
    </row>
    <row r="12" spans="2:8" s="119" customFormat="1" ht="25.5" customHeight="1">
      <c r="B12" s="51" t="s">
        <v>58</v>
      </c>
      <c r="C12" s="120"/>
      <c r="D12" s="121"/>
      <c r="E12" s="121"/>
      <c r="F12" s="122" t="s">
        <v>59</v>
      </c>
    </row>
    <row r="13" spans="2:8" ht="21.75" customHeight="1">
      <c r="B13" s="123" t="s">
        <v>60</v>
      </c>
      <c r="C13" s="124"/>
      <c r="D13" s="125"/>
      <c r="E13" s="119"/>
      <c r="F13" s="110"/>
      <c r="G13" s="126"/>
      <c r="H13" s="126"/>
    </row>
    <row r="14" spans="2:8">
      <c r="B14" s="126" t="s">
        <v>61</v>
      </c>
      <c r="C14" s="127"/>
      <c r="D14" s="126"/>
      <c r="E14" s="126"/>
      <c r="F14" s="126"/>
    </row>
    <row r="15" spans="2:8" ht="19.5">
      <c r="B15" s="128"/>
      <c r="C15" s="129"/>
      <c r="D15" s="129"/>
      <c r="E15" s="128"/>
      <c r="F15" s="128"/>
      <c r="G15" s="128"/>
      <c r="H15" s="128"/>
    </row>
    <row r="16" spans="2:8" ht="19.5">
      <c r="B16" s="128"/>
      <c r="C16" s="128"/>
      <c r="D16" s="128"/>
      <c r="E16" s="128"/>
      <c r="F16" s="128"/>
      <c r="G16" s="128"/>
      <c r="H16" s="128"/>
    </row>
    <row r="17" spans="2:8" ht="19.5">
      <c r="B17" s="128"/>
      <c r="C17" s="128"/>
      <c r="D17" s="128"/>
      <c r="E17" s="128"/>
      <c r="F17" s="128"/>
      <c r="G17" s="128"/>
      <c r="H17" s="128"/>
    </row>
    <row r="18" spans="2:8" ht="19.5">
      <c r="B18" s="128"/>
      <c r="C18" s="128"/>
      <c r="D18" s="128"/>
      <c r="E18" s="128"/>
      <c r="F18" s="128"/>
      <c r="G18" s="128"/>
      <c r="H18" s="128"/>
    </row>
    <row r="19" spans="2:8" ht="19.5">
      <c r="B19" s="128"/>
      <c r="C19" s="128"/>
      <c r="D19" s="128"/>
      <c r="E19" s="128"/>
      <c r="F19" s="128"/>
      <c r="G19" s="128"/>
      <c r="H19" s="128"/>
    </row>
    <row r="20" spans="2:8" ht="19.5">
      <c r="B20" s="128"/>
      <c r="C20" s="128"/>
      <c r="D20" s="128"/>
      <c r="E20" s="128"/>
      <c r="F20" s="128"/>
      <c r="G20" s="128"/>
      <c r="H20" s="128"/>
    </row>
    <row r="21" spans="2:8" ht="19.5">
      <c r="B21" s="128"/>
      <c r="C21" s="128"/>
      <c r="D21" s="128"/>
      <c r="E21" s="128"/>
      <c r="F21" s="128"/>
      <c r="G21" s="128"/>
      <c r="H21" s="128"/>
    </row>
    <row r="22" spans="2:8" ht="19.5">
      <c r="B22" s="128"/>
      <c r="C22" s="128"/>
      <c r="D22" s="128"/>
      <c r="E22" s="128"/>
      <c r="F22" s="128"/>
      <c r="G22" s="128"/>
      <c r="H22" s="128"/>
    </row>
    <row r="23" spans="2:8" ht="19.5">
      <c r="B23" s="128"/>
      <c r="C23" s="128"/>
      <c r="D23" s="128"/>
      <c r="E23" s="128"/>
      <c r="F23" s="128"/>
      <c r="G23" s="128"/>
      <c r="H23" s="128"/>
    </row>
    <row r="24" spans="2:8" ht="19.5">
      <c r="B24" s="128"/>
      <c r="C24" s="128"/>
      <c r="D24" s="128"/>
      <c r="E24" s="128"/>
      <c r="F24" s="128"/>
      <c r="G24" s="128"/>
      <c r="H24" s="128"/>
    </row>
    <row r="25" spans="2:8" ht="19.5">
      <c r="B25" s="128"/>
      <c r="C25" s="128"/>
      <c r="D25" s="128"/>
      <c r="E25" s="128"/>
      <c r="F25" s="128"/>
      <c r="G25" s="128"/>
      <c r="H25" s="128"/>
    </row>
    <row r="26" spans="2:8" ht="19.5">
      <c r="B26" s="128"/>
      <c r="C26" s="128"/>
      <c r="D26" s="128"/>
      <c r="E26" s="128"/>
      <c r="F26" s="128"/>
      <c r="G26" s="128"/>
      <c r="H26" s="128"/>
    </row>
    <row r="27" spans="2:8" ht="19.5">
      <c r="C27" s="128"/>
      <c r="D27" s="128"/>
      <c r="E27" s="128"/>
      <c r="F27" s="128"/>
      <c r="H27" s="128"/>
    </row>
    <row r="28" spans="2:8" ht="19.5">
      <c r="C28" s="128"/>
    </row>
  </sheetData>
  <mergeCells count="6">
    <mergeCell ref="B9:B10"/>
    <mergeCell ref="C9:F9"/>
    <mergeCell ref="B1:F1"/>
    <mergeCell ref="B2:F2"/>
    <mergeCell ref="C5:D5"/>
    <mergeCell ref="C6:D6"/>
  </mergeCells>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workbookViewId="0">
      <selection sqref="A1:Y1"/>
    </sheetView>
  </sheetViews>
  <sheetFormatPr defaultRowHeight="16.5"/>
  <cols>
    <col min="1" max="1" width="8.875" style="145" customWidth="1"/>
    <col min="2" max="2" width="6" style="145" customWidth="1"/>
    <col min="3" max="3" width="7.25" style="145" customWidth="1"/>
    <col min="4" max="29" width="6" style="145" customWidth="1"/>
    <col min="30" max="30" width="3.25" style="145" customWidth="1"/>
    <col min="31" max="31" width="10.5" style="145" customWidth="1"/>
    <col min="32" max="16384" width="9" style="145"/>
  </cols>
  <sheetData>
    <row r="1" spans="1:31" ht="23.25" customHeight="1">
      <c r="A1" s="230" t="s">
        <v>62</v>
      </c>
      <c r="B1" s="231"/>
      <c r="C1" s="231"/>
      <c r="D1" s="231"/>
      <c r="E1" s="231"/>
      <c r="F1" s="231"/>
      <c r="G1" s="231"/>
      <c r="H1" s="231"/>
      <c r="I1" s="231"/>
      <c r="J1" s="231"/>
      <c r="K1" s="231"/>
      <c r="L1" s="231"/>
      <c r="M1" s="231"/>
      <c r="N1" s="231"/>
      <c r="O1" s="231"/>
      <c r="P1" s="231"/>
      <c r="Q1" s="231"/>
      <c r="R1" s="231"/>
      <c r="S1" s="231"/>
      <c r="T1" s="231"/>
      <c r="U1" s="231"/>
      <c r="V1" s="231"/>
      <c r="W1" s="231"/>
      <c r="X1" s="231"/>
      <c r="Y1" s="231"/>
      <c r="Z1" s="232" t="s">
        <v>63</v>
      </c>
      <c r="AA1" s="232"/>
      <c r="AB1" s="232"/>
      <c r="AC1" s="232"/>
    </row>
    <row r="2" spans="1:31" s="146" customFormat="1" ht="18" customHeight="1" thickBot="1">
      <c r="A2" s="233" t="s">
        <v>64</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row>
    <row r="3" spans="1:31" ht="12" customHeight="1">
      <c r="A3" s="235"/>
      <c r="B3" s="238" t="s">
        <v>65</v>
      </c>
      <c r="C3" s="239"/>
      <c r="D3" s="240"/>
      <c r="E3" s="241"/>
      <c r="F3" s="238" t="s">
        <v>66</v>
      </c>
      <c r="G3" s="242"/>
      <c r="H3" s="242"/>
      <c r="I3" s="242"/>
      <c r="J3" s="242"/>
      <c r="K3" s="242"/>
      <c r="L3" s="242"/>
      <c r="M3" s="242"/>
      <c r="N3" s="242"/>
      <c r="O3" s="242"/>
      <c r="P3" s="242"/>
      <c r="Q3" s="243"/>
      <c r="R3" s="244" t="s">
        <v>67</v>
      </c>
      <c r="S3" s="244"/>
      <c r="T3" s="244" t="s">
        <v>68</v>
      </c>
      <c r="U3" s="244"/>
      <c r="V3" s="244" t="s">
        <v>69</v>
      </c>
      <c r="W3" s="244"/>
      <c r="X3" s="244" t="s">
        <v>70</v>
      </c>
      <c r="Y3" s="244"/>
      <c r="Z3" s="244" t="s">
        <v>71</v>
      </c>
      <c r="AA3" s="244"/>
      <c r="AB3" s="244" t="s">
        <v>72</v>
      </c>
      <c r="AC3" s="247"/>
      <c r="AE3" s="147" t="s">
        <v>73</v>
      </c>
    </row>
    <row r="4" spans="1:31" ht="12" customHeight="1">
      <c r="A4" s="236"/>
      <c r="B4" s="248">
        <v>11100</v>
      </c>
      <c r="C4" s="248"/>
      <c r="D4" s="248">
        <v>12540</v>
      </c>
      <c r="E4" s="248"/>
      <c r="F4" s="248">
        <v>13500</v>
      </c>
      <c r="G4" s="248"/>
      <c r="H4" s="248">
        <v>15840</v>
      </c>
      <c r="I4" s="248"/>
      <c r="J4" s="245">
        <v>16500</v>
      </c>
      <c r="K4" s="249"/>
      <c r="L4" s="248">
        <v>17280</v>
      </c>
      <c r="M4" s="248"/>
      <c r="N4" s="248">
        <v>17880</v>
      </c>
      <c r="O4" s="248"/>
      <c r="P4" s="248">
        <v>19047</v>
      </c>
      <c r="Q4" s="248"/>
      <c r="R4" s="248">
        <v>20008</v>
      </c>
      <c r="S4" s="248"/>
      <c r="T4" s="248">
        <v>20100</v>
      </c>
      <c r="U4" s="248"/>
      <c r="V4" s="248">
        <v>21000</v>
      </c>
      <c r="W4" s="248"/>
      <c r="X4" s="248">
        <v>21900</v>
      </c>
      <c r="Y4" s="248"/>
      <c r="Z4" s="245">
        <v>22800</v>
      </c>
      <c r="AA4" s="249"/>
      <c r="AB4" s="245">
        <v>24000</v>
      </c>
      <c r="AC4" s="246"/>
      <c r="AE4" s="148">
        <v>0.09</v>
      </c>
    </row>
    <row r="5" spans="1:31" ht="12" customHeight="1">
      <c r="A5" s="237"/>
      <c r="B5" s="154" t="s">
        <v>74</v>
      </c>
      <c r="C5" s="154" t="s">
        <v>75</v>
      </c>
      <c r="D5" s="154" t="s">
        <v>74</v>
      </c>
      <c r="E5" s="154" t="s">
        <v>75</v>
      </c>
      <c r="F5" s="154" t="s">
        <v>74</v>
      </c>
      <c r="G5" s="154" t="s">
        <v>75</v>
      </c>
      <c r="H5" s="154" t="s">
        <v>74</v>
      </c>
      <c r="I5" s="154" t="s">
        <v>75</v>
      </c>
      <c r="J5" s="154" t="s">
        <v>74</v>
      </c>
      <c r="K5" s="154" t="s">
        <v>75</v>
      </c>
      <c r="L5" s="154" t="s">
        <v>74</v>
      </c>
      <c r="M5" s="154" t="s">
        <v>75</v>
      </c>
      <c r="N5" s="154" t="s">
        <v>74</v>
      </c>
      <c r="O5" s="154" t="s">
        <v>75</v>
      </c>
      <c r="P5" s="154" t="s">
        <v>74</v>
      </c>
      <c r="Q5" s="154" t="s">
        <v>75</v>
      </c>
      <c r="R5" s="154" t="s">
        <v>74</v>
      </c>
      <c r="S5" s="154" t="s">
        <v>75</v>
      </c>
      <c r="T5" s="154" t="s">
        <v>74</v>
      </c>
      <c r="U5" s="154" t="s">
        <v>75</v>
      </c>
      <c r="V5" s="154" t="s">
        <v>74</v>
      </c>
      <c r="W5" s="154" t="s">
        <v>75</v>
      </c>
      <c r="X5" s="154" t="s">
        <v>74</v>
      </c>
      <c r="Y5" s="154" t="s">
        <v>75</v>
      </c>
      <c r="Z5" s="154" t="s">
        <v>74</v>
      </c>
      <c r="AA5" s="154" t="s">
        <v>75</v>
      </c>
      <c r="AB5" s="154" t="s">
        <v>74</v>
      </c>
      <c r="AC5" s="155" t="s">
        <v>75</v>
      </c>
    </row>
    <row r="6" spans="1:31" s="149" customFormat="1" ht="11.1" customHeight="1">
      <c r="A6" s="156">
        <v>1</v>
      </c>
      <c r="B6" s="157">
        <f t="shared" ref="B6:B35" si="0">ROUND($B$4*$A6/30*$AE$4*20/100,0)</f>
        <v>7</v>
      </c>
      <c r="C6" s="157">
        <f t="shared" ref="C6:C35" si="1">ROUND($B$4*$A6/30*$AE$4*70/100,0)</f>
        <v>23</v>
      </c>
      <c r="D6" s="157">
        <f t="shared" ref="D6:D35" si="2">ROUND($D$4*$A6/30*$AE$4*20/100,0)</f>
        <v>8</v>
      </c>
      <c r="E6" s="157">
        <f t="shared" ref="E6:E35" si="3">ROUND($D$4*$A6/30*$AE$4*70/100,0)</f>
        <v>26</v>
      </c>
      <c r="F6" s="157">
        <f t="shared" ref="F6:F35" si="4">ROUND($F$4*$A6/30*$AE$4*20/100,0)</f>
        <v>8</v>
      </c>
      <c r="G6" s="157">
        <f t="shared" ref="G6:G35" si="5">ROUND($F$4*$A6/30*$AE$4*70/100,0)</f>
        <v>28</v>
      </c>
      <c r="H6" s="157">
        <f t="shared" ref="H6:H35" si="6">ROUND($H$4*$A6/30*$AE$4*20/100,0)</f>
        <v>10</v>
      </c>
      <c r="I6" s="157">
        <f t="shared" ref="I6:I35" si="7">ROUND($H$4*$A6/30*$AE$4*70/100,0)</f>
        <v>33</v>
      </c>
      <c r="J6" s="157">
        <f t="shared" ref="J6:J35" si="8">ROUND($J$4*$A6/30*$AE$4*20/100,0)</f>
        <v>10</v>
      </c>
      <c r="K6" s="157">
        <f t="shared" ref="K6:K35" si="9">ROUND($J$4*$A6/30*$AE$4*70/100,0)</f>
        <v>35</v>
      </c>
      <c r="L6" s="157">
        <f t="shared" ref="L6:L35" si="10">ROUND($L$4*$A6/30*$AE$4*20/100,0)</f>
        <v>10</v>
      </c>
      <c r="M6" s="157">
        <f t="shared" ref="M6:M35" si="11">ROUND($L$4*$A6/30*$AE$4*70/100,0)</f>
        <v>36</v>
      </c>
      <c r="N6" s="157">
        <f t="shared" ref="N6:N35" si="12">ROUND($N$4*$A6/30*$AE$4*20/100,0)</f>
        <v>11</v>
      </c>
      <c r="O6" s="157">
        <f t="shared" ref="O6:O35" si="13">ROUND($N$4*$A6/30*$AE$4*70/100,0)</f>
        <v>38</v>
      </c>
      <c r="P6" s="157">
        <f t="shared" ref="P6:P35" si="14">ROUND($P$4*$A6/30*$AE$4*20/100,0)</f>
        <v>11</v>
      </c>
      <c r="Q6" s="157">
        <f t="shared" ref="Q6:Q35" si="15">ROUND($P$4*$A6/30*$AE$4*70/100,0)</f>
        <v>40</v>
      </c>
      <c r="R6" s="157">
        <f t="shared" ref="R6:R35" si="16">ROUND($R$4*$A6/30*$AE$4*20/100,0)</f>
        <v>12</v>
      </c>
      <c r="S6" s="157">
        <f t="shared" ref="S6:S35" si="17">ROUND($R$4*$A6/30*$AE$4*70/100,0)</f>
        <v>42</v>
      </c>
      <c r="T6" s="157">
        <f t="shared" ref="T6:T35" si="18">ROUND($T$4*$A6/30*$AE$4*20/100,0)</f>
        <v>12</v>
      </c>
      <c r="U6" s="157">
        <f t="shared" ref="U6:U35" si="19">ROUND($T$4*$A6/30*$AE$4*70/100,0)</f>
        <v>42</v>
      </c>
      <c r="V6" s="157">
        <f t="shared" ref="V6:V35" si="20">ROUND($V$4*$A6/30*$AE$4*20/100,0)</f>
        <v>13</v>
      </c>
      <c r="W6" s="157">
        <f t="shared" ref="W6:W35" si="21">ROUND($V$4*$A6/30*$AE$4*70/100,0)</f>
        <v>44</v>
      </c>
      <c r="X6" s="157">
        <f t="shared" ref="X6:X35" si="22">ROUND($X$4*$A6/30*$AE$4*20/100,0)</f>
        <v>13</v>
      </c>
      <c r="Y6" s="157">
        <f t="shared" ref="Y6:Y35" si="23">ROUND($X$4*$A6/30*$AE$4*70/100,0)</f>
        <v>46</v>
      </c>
      <c r="Z6" s="157">
        <f t="shared" ref="Z6:Z35" si="24">ROUND($Z$4*$A6/30*$AE$4*20/100,0)</f>
        <v>14</v>
      </c>
      <c r="AA6" s="157">
        <f t="shared" ref="AA6:AA35" si="25">ROUND($Z$4*$A6/30*$AE$4*70/100,0)</f>
        <v>48</v>
      </c>
      <c r="AB6" s="157">
        <f t="shared" ref="AB6:AB35" si="26">ROUND($AB$4*$A6/30*$AE$4*20/100,0)</f>
        <v>14</v>
      </c>
      <c r="AC6" s="158">
        <f t="shared" ref="AC6:AC35" si="27">ROUND($AB$4*$A6/30*$AE$4*70/100,0)</f>
        <v>50</v>
      </c>
    </row>
    <row r="7" spans="1:31" s="149" customFormat="1" ht="11.1" customHeight="1">
      <c r="A7" s="156">
        <v>2</v>
      </c>
      <c r="B7" s="157">
        <f t="shared" si="0"/>
        <v>13</v>
      </c>
      <c r="C7" s="157">
        <f t="shared" si="1"/>
        <v>47</v>
      </c>
      <c r="D7" s="157">
        <f t="shared" si="2"/>
        <v>15</v>
      </c>
      <c r="E7" s="157">
        <f t="shared" si="3"/>
        <v>53</v>
      </c>
      <c r="F7" s="157">
        <f t="shared" si="4"/>
        <v>16</v>
      </c>
      <c r="G7" s="157">
        <f t="shared" si="5"/>
        <v>57</v>
      </c>
      <c r="H7" s="157">
        <f t="shared" si="6"/>
        <v>19</v>
      </c>
      <c r="I7" s="157">
        <f t="shared" si="7"/>
        <v>67</v>
      </c>
      <c r="J7" s="157">
        <f t="shared" si="8"/>
        <v>20</v>
      </c>
      <c r="K7" s="157">
        <f t="shared" si="9"/>
        <v>69</v>
      </c>
      <c r="L7" s="157">
        <f t="shared" si="10"/>
        <v>21</v>
      </c>
      <c r="M7" s="157">
        <f t="shared" si="11"/>
        <v>73</v>
      </c>
      <c r="N7" s="157">
        <f t="shared" si="12"/>
        <v>21</v>
      </c>
      <c r="O7" s="157">
        <f t="shared" si="13"/>
        <v>75</v>
      </c>
      <c r="P7" s="157">
        <f t="shared" si="14"/>
        <v>23</v>
      </c>
      <c r="Q7" s="157">
        <f t="shared" si="15"/>
        <v>80</v>
      </c>
      <c r="R7" s="157">
        <f t="shared" si="16"/>
        <v>24</v>
      </c>
      <c r="S7" s="157">
        <f t="shared" si="17"/>
        <v>84</v>
      </c>
      <c r="T7" s="157">
        <f t="shared" si="18"/>
        <v>24</v>
      </c>
      <c r="U7" s="157">
        <f t="shared" si="19"/>
        <v>84</v>
      </c>
      <c r="V7" s="157">
        <f t="shared" si="20"/>
        <v>25</v>
      </c>
      <c r="W7" s="157">
        <f t="shared" si="21"/>
        <v>88</v>
      </c>
      <c r="X7" s="157">
        <f t="shared" si="22"/>
        <v>26</v>
      </c>
      <c r="Y7" s="157">
        <f t="shared" si="23"/>
        <v>92</v>
      </c>
      <c r="Z7" s="157">
        <f t="shared" si="24"/>
        <v>27</v>
      </c>
      <c r="AA7" s="157">
        <f t="shared" si="25"/>
        <v>96</v>
      </c>
      <c r="AB7" s="157">
        <f t="shared" si="26"/>
        <v>29</v>
      </c>
      <c r="AC7" s="158">
        <f t="shared" si="27"/>
        <v>101</v>
      </c>
    </row>
    <row r="8" spans="1:31" s="149" customFormat="1" ht="11.1" customHeight="1">
      <c r="A8" s="156">
        <v>3</v>
      </c>
      <c r="B8" s="157">
        <f t="shared" si="0"/>
        <v>20</v>
      </c>
      <c r="C8" s="157">
        <f t="shared" si="1"/>
        <v>70</v>
      </c>
      <c r="D8" s="157">
        <f t="shared" si="2"/>
        <v>23</v>
      </c>
      <c r="E8" s="157">
        <f t="shared" si="3"/>
        <v>79</v>
      </c>
      <c r="F8" s="157">
        <f t="shared" si="4"/>
        <v>24</v>
      </c>
      <c r="G8" s="157">
        <f t="shared" si="5"/>
        <v>85</v>
      </c>
      <c r="H8" s="157">
        <f t="shared" si="6"/>
        <v>29</v>
      </c>
      <c r="I8" s="157">
        <f t="shared" si="7"/>
        <v>100</v>
      </c>
      <c r="J8" s="157">
        <f t="shared" si="8"/>
        <v>30</v>
      </c>
      <c r="K8" s="157">
        <f t="shared" si="9"/>
        <v>104</v>
      </c>
      <c r="L8" s="157">
        <f t="shared" si="10"/>
        <v>31</v>
      </c>
      <c r="M8" s="157">
        <f t="shared" si="11"/>
        <v>109</v>
      </c>
      <c r="N8" s="157">
        <f t="shared" si="12"/>
        <v>32</v>
      </c>
      <c r="O8" s="157">
        <f t="shared" si="13"/>
        <v>113</v>
      </c>
      <c r="P8" s="157">
        <f t="shared" si="14"/>
        <v>34</v>
      </c>
      <c r="Q8" s="157">
        <f t="shared" si="15"/>
        <v>120</v>
      </c>
      <c r="R8" s="157">
        <f t="shared" si="16"/>
        <v>36</v>
      </c>
      <c r="S8" s="157">
        <f t="shared" si="17"/>
        <v>126</v>
      </c>
      <c r="T8" s="157">
        <f t="shared" si="18"/>
        <v>36</v>
      </c>
      <c r="U8" s="157">
        <f t="shared" si="19"/>
        <v>127</v>
      </c>
      <c r="V8" s="157">
        <f t="shared" si="20"/>
        <v>38</v>
      </c>
      <c r="W8" s="157">
        <f t="shared" si="21"/>
        <v>132</v>
      </c>
      <c r="X8" s="157">
        <f t="shared" si="22"/>
        <v>39</v>
      </c>
      <c r="Y8" s="157">
        <f t="shared" si="23"/>
        <v>138</v>
      </c>
      <c r="Z8" s="157">
        <f t="shared" si="24"/>
        <v>41</v>
      </c>
      <c r="AA8" s="157">
        <f t="shared" si="25"/>
        <v>144</v>
      </c>
      <c r="AB8" s="157">
        <f t="shared" si="26"/>
        <v>43</v>
      </c>
      <c r="AC8" s="158">
        <f t="shared" si="27"/>
        <v>151</v>
      </c>
    </row>
    <row r="9" spans="1:31" s="149" customFormat="1" ht="11.1" customHeight="1">
      <c r="A9" s="156">
        <v>4</v>
      </c>
      <c r="B9" s="157">
        <f t="shared" si="0"/>
        <v>27</v>
      </c>
      <c r="C9" s="157">
        <f t="shared" si="1"/>
        <v>93</v>
      </c>
      <c r="D9" s="157">
        <f t="shared" si="2"/>
        <v>30</v>
      </c>
      <c r="E9" s="157">
        <f t="shared" si="3"/>
        <v>105</v>
      </c>
      <c r="F9" s="157">
        <f t="shared" si="4"/>
        <v>32</v>
      </c>
      <c r="G9" s="157">
        <f t="shared" si="5"/>
        <v>113</v>
      </c>
      <c r="H9" s="157">
        <f t="shared" si="6"/>
        <v>38</v>
      </c>
      <c r="I9" s="157">
        <f t="shared" si="7"/>
        <v>133</v>
      </c>
      <c r="J9" s="157">
        <f t="shared" si="8"/>
        <v>40</v>
      </c>
      <c r="K9" s="157">
        <f t="shared" si="9"/>
        <v>139</v>
      </c>
      <c r="L9" s="157">
        <f t="shared" si="10"/>
        <v>41</v>
      </c>
      <c r="M9" s="157">
        <f t="shared" si="11"/>
        <v>145</v>
      </c>
      <c r="N9" s="157">
        <f t="shared" si="12"/>
        <v>43</v>
      </c>
      <c r="O9" s="157">
        <f t="shared" si="13"/>
        <v>150</v>
      </c>
      <c r="P9" s="157">
        <f t="shared" si="14"/>
        <v>46</v>
      </c>
      <c r="Q9" s="157">
        <f t="shared" si="15"/>
        <v>160</v>
      </c>
      <c r="R9" s="157">
        <f t="shared" si="16"/>
        <v>48</v>
      </c>
      <c r="S9" s="157">
        <f t="shared" si="17"/>
        <v>168</v>
      </c>
      <c r="T9" s="157">
        <f t="shared" si="18"/>
        <v>48</v>
      </c>
      <c r="U9" s="157">
        <f t="shared" si="19"/>
        <v>169</v>
      </c>
      <c r="V9" s="157">
        <f t="shared" si="20"/>
        <v>50</v>
      </c>
      <c r="W9" s="157">
        <f t="shared" si="21"/>
        <v>176</v>
      </c>
      <c r="X9" s="157">
        <f t="shared" si="22"/>
        <v>53</v>
      </c>
      <c r="Y9" s="157">
        <f t="shared" si="23"/>
        <v>184</v>
      </c>
      <c r="Z9" s="157">
        <f t="shared" si="24"/>
        <v>55</v>
      </c>
      <c r="AA9" s="157">
        <f t="shared" si="25"/>
        <v>192</v>
      </c>
      <c r="AB9" s="157">
        <f t="shared" si="26"/>
        <v>58</v>
      </c>
      <c r="AC9" s="158">
        <f t="shared" si="27"/>
        <v>202</v>
      </c>
    </row>
    <row r="10" spans="1:31" s="149" customFormat="1" ht="11.1" customHeight="1">
      <c r="A10" s="156">
        <v>5</v>
      </c>
      <c r="B10" s="157">
        <f t="shared" si="0"/>
        <v>33</v>
      </c>
      <c r="C10" s="157">
        <f t="shared" si="1"/>
        <v>117</v>
      </c>
      <c r="D10" s="157">
        <f t="shared" si="2"/>
        <v>38</v>
      </c>
      <c r="E10" s="157">
        <f t="shared" si="3"/>
        <v>132</v>
      </c>
      <c r="F10" s="157">
        <f t="shared" si="4"/>
        <v>41</v>
      </c>
      <c r="G10" s="157">
        <f t="shared" si="5"/>
        <v>142</v>
      </c>
      <c r="H10" s="157">
        <f t="shared" si="6"/>
        <v>48</v>
      </c>
      <c r="I10" s="157">
        <f t="shared" si="7"/>
        <v>166</v>
      </c>
      <c r="J10" s="157">
        <f t="shared" si="8"/>
        <v>50</v>
      </c>
      <c r="K10" s="157">
        <f t="shared" si="9"/>
        <v>173</v>
      </c>
      <c r="L10" s="157">
        <f t="shared" si="10"/>
        <v>52</v>
      </c>
      <c r="M10" s="157">
        <f t="shared" si="11"/>
        <v>181</v>
      </c>
      <c r="N10" s="157">
        <f t="shared" si="12"/>
        <v>54</v>
      </c>
      <c r="O10" s="157">
        <f t="shared" si="13"/>
        <v>188</v>
      </c>
      <c r="P10" s="157">
        <f t="shared" si="14"/>
        <v>57</v>
      </c>
      <c r="Q10" s="157">
        <f t="shared" si="15"/>
        <v>200</v>
      </c>
      <c r="R10" s="157">
        <f t="shared" si="16"/>
        <v>60</v>
      </c>
      <c r="S10" s="157">
        <f t="shared" si="17"/>
        <v>210</v>
      </c>
      <c r="T10" s="157">
        <f t="shared" si="18"/>
        <v>60</v>
      </c>
      <c r="U10" s="157">
        <f t="shared" si="19"/>
        <v>211</v>
      </c>
      <c r="V10" s="157">
        <f t="shared" si="20"/>
        <v>63</v>
      </c>
      <c r="W10" s="157">
        <f t="shared" si="21"/>
        <v>221</v>
      </c>
      <c r="X10" s="157">
        <f t="shared" si="22"/>
        <v>66</v>
      </c>
      <c r="Y10" s="157">
        <f t="shared" si="23"/>
        <v>230</v>
      </c>
      <c r="Z10" s="157">
        <f t="shared" si="24"/>
        <v>68</v>
      </c>
      <c r="AA10" s="157">
        <f t="shared" si="25"/>
        <v>239</v>
      </c>
      <c r="AB10" s="157">
        <f t="shared" si="26"/>
        <v>72</v>
      </c>
      <c r="AC10" s="158">
        <f t="shared" si="27"/>
        <v>252</v>
      </c>
    </row>
    <row r="11" spans="1:31" s="149" customFormat="1" ht="11.1" customHeight="1">
      <c r="A11" s="156">
        <v>6</v>
      </c>
      <c r="B11" s="157">
        <f t="shared" si="0"/>
        <v>40</v>
      </c>
      <c r="C11" s="157">
        <f t="shared" si="1"/>
        <v>140</v>
      </c>
      <c r="D11" s="157">
        <f t="shared" si="2"/>
        <v>45</v>
      </c>
      <c r="E11" s="157">
        <f t="shared" si="3"/>
        <v>158</v>
      </c>
      <c r="F11" s="157">
        <f t="shared" si="4"/>
        <v>49</v>
      </c>
      <c r="G11" s="157">
        <f t="shared" si="5"/>
        <v>170</v>
      </c>
      <c r="H11" s="157">
        <f t="shared" si="6"/>
        <v>57</v>
      </c>
      <c r="I11" s="157">
        <f t="shared" si="7"/>
        <v>200</v>
      </c>
      <c r="J11" s="157">
        <f t="shared" si="8"/>
        <v>59</v>
      </c>
      <c r="K11" s="157">
        <f t="shared" si="9"/>
        <v>208</v>
      </c>
      <c r="L11" s="157">
        <f t="shared" si="10"/>
        <v>62</v>
      </c>
      <c r="M11" s="157">
        <f t="shared" si="11"/>
        <v>218</v>
      </c>
      <c r="N11" s="157">
        <f t="shared" si="12"/>
        <v>64</v>
      </c>
      <c r="O11" s="157">
        <f t="shared" si="13"/>
        <v>225</v>
      </c>
      <c r="P11" s="157">
        <f t="shared" si="14"/>
        <v>69</v>
      </c>
      <c r="Q11" s="157">
        <f t="shared" si="15"/>
        <v>240</v>
      </c>
      <c r="R11" s="157">
        <f t="shared" si="16"/>
        <v>72</v>
      </c>
      <c r="S11" s="157">
        <f t="shared" si="17"/>
        <v>252</v>
      </c>
      <c r="T11" s="157">
        <f t="shared" si="18"/>
        <v>72</v>
      </c>
      <c r="U11" s="157">
        <f t="shared" si="19"/>
        <v>253</v>
      </c>
      <c r="V11" s="157">
        <f t="shared" si="20"/>
        <v>76</v>
      </c>
      <c r="W11" s="157">
        <f t="shared" si="21"/>
        <v>265</v>
      </c>
      <c r="X11" s="157">
        <f t="shared" si="22"/>
        <v>79</v>
      </c>
      <c r="Y11" s="157">
        <f t="shared" si="23"/>
        <v>276</v>
      </c>
      <c r="Z11" s="157">
        <f t="shared" si="24"/>
        <v>82</v>
      </c>
      <c r="AA11" s="157">
        <f t="shared" si="25"/>
        <v>287</v>
      </c>
      <c r="AB11" s="157">
        <f t="shared" si="26"/>
        <v>86</v>
      </c>
      <c r="AC11" s="158">
        <f t="shared" si="27"/>
        <v>302</v>
      </c>
    </row>
    <row r="12" spans="1:31" s="149" customFormat="1" ht="11.1" customHeight="1">
      <c r="A12" s="156">
        <v>7</v>
      </c>
      <c r="B12" s="157">
        <f t="shared" si="0"/>
        <v>47</v>
      </c>
      <c r="C12" s="157">
        <f t="shared" si="1"/>
        <v>163</v>
      </c>
      <c r="D12" s="157">
        <f t="shared" si="2"/>
        <v>53</v>
      </c>
      <c r="E12" s="157">
        <f t="shared" si="3"/>
        <v>184</v>
      </c>
      <c r="F12" s="157">
        <f t="shared" si="4"/>
        <v>57</v>
      </c>
      <c r="G12" s="157">
        <f t="shared" si="5"/>
        <v>198</v>
      </c>
      <c r="H12" s="157">
        <f t="shared" si="6"/>
        <v>67</v>
      </c>
      <c r="I12" s="157">
        <f t="shared" si="7"/>
        <v>233</v>
      </c>
      <c r="J12" s="157">
        <f t="shared" si="8"/>
        <v>69</v>
      </c>
      <c r="K12" s="157">
        <f t="shared" si="9"/>
        <v>243</v>
      </c>
      <c r="L12" s="157">
        <f t="shared" si="10"/>
        <v>73</v>
      </c>
      <c r="M12" s="157">
        <f t="shared" si="11"/>
        <v>254</v>
      </c>
      <c r="N12" s="157">
        <f t="shared" si="12"/>
        <v>75</v>
      </c>
      <c r="O12" s="157">
        <f t="shared" si="13"/>
        <v>263</v>
      </c>
      <c r="P12" s="157">
        <f t="shared" si="14"/>
        <v>80</v>
      </c>
      <c r="Q12" s="157">
        <f t="shared" si="15"/>
        <v>280</v>
      </c>
      <c r="R12" s="157">
        <f t="shared" si="16"/>
        <v>84</v>
      </c>
      <c r="S12" s="157">
        <f t="shared" si="17"/>
        <v>294</v>
      </c>
      <c r="T12" s="157">
        <f t="shared" si="18"/>
        <v>84</v>
      </c>
      <c r="U12" s="157">
        <f t="shared" si="19"/>
        <v>295</v>
      </c>
      <c r="V12" s="157">
        <f t="shared" si="20"/>
        <v>88</v>
      </c>
      <c r="W12" s="157">
        <f t="shared" si="21"/>
        <v>309</v>
      </c>
      <c r="X12" s="157">
        <f t="shared" si="22"/>
        <v>92</v>
      </c>
      <c r="Y12" s="157">
        <f t="shared" si="23"/>
        <v>322</v>
      </c>
      <c r="Z12" s="157">
        <f t="shared" si="24"/>
        <v>96</v>
      </c>
      <c r="AA12" s="157">
        <f t="shared" si="25"/>
        <v>335</v>
      </c>
      <c r="AB12" s="157">
        <f t="shared" si="26"/>
        <v>101</v>
      </c>
      <c r="AC12" s="158">
        <f t="shared" si="27"/>
        <v>353</v>
      </c>
    </row>
    <row r="13" spans="1:31" s="149" customFormat="1" ht="11.1" customHeight="1">
      <c r="A13" s="156">
        <v>8</v>
      </c>
      <c r="B13" s="157">
        <f t="shared" si="0"/>
        <v>53</v>
      </c>
      <c r="C13" s="157">
        <f t="shared" si="1"/>
        <v>186</v>
      </c>
      <c r="D13" s="157">
        <f t="shared" si="2"/>
        <v>60</v>
      </c>
      <c r="E13" s="157">
        <f t="shared" si="3"/>
        <v>211</v>
      </c>
      <c r="F13" s="157">
        <f t="shared" si="4"/>
        <v>65</v>
      </c>
      <c r="G13" s="157">
        <f t="shared" si="5"/>
        <v>227</v>
      </c>
      <c r="H13" s="157">
        <f t="shared" si="6"/>
        <v>76</v>
      </c>
      <c r="I13" s="157">
        <f t="shared" si="7"/>
        <v>266</v>
      </c>
      <c r="J13" s="157">
        <f t="shared" si="8"/>
        <v>79</v>
      </c>
      <c r="K13" s="157">
        <f t="shared" si="9"/>
        <v>277</v>
      </c>
      <c r="L13" s="157">
        <f t="shared" si="10"/>
        <v>83</v>
      </c>
      <c r="M13" s="157">
        <f t="shared" si="11"/>
        <v>290</v>
      </c>
      <c r="N13" s="157">
        <f t="shared" si="12"/>
        <v>86</v>
      </c>
      <c r="O13" s="157">
        <f t="shared" si="13"/>
        <v>300</v>
      </c>
      <c r="P13" s="157">
        <f t="shared" si="14"/>
        <v>91</v>
      </c>
      <c r="Q13" s="157">
        <f t="shared" si="15"/>
        <v>320</v>
      </c>
      <c r="R13" s="157">
        <f t="shared" si="16"/>
        <v>96</v>
      </c>
      <c r="S13" s="157">
        <f t="shared" si="17"/>
        <v>336</v>
      </c>
      <c r="T13" s="157">
        <f t="shared" si="18"/>
        <v>96</v>
      </c>
      <c r="U13" s="157">
        <f t="shared" si="19"/>
        <v>338</v>
      </c>
      <c r="V13" s="157">
        <f t="shared" si="20"/>
        <v>101</v>
      </c>
      <c r="W13" s="157">
        <f t="shared" si="21"/>
        <v>353</v>
      </c>
      <c r="X13" s="157">
        <f t="shared" si="22"/>
        <v>105</v>
      </c>
      <c r="Y13" s="157">
        <f t="shared" si="23"/>
        <v>368</v>
      </c>
      <c r="Z13" s="157">
        <f t="shared" si="24"/>
        <v>109</v>
      </c>
      <c r="AA13" s="157">
        <f t="shared" si="25"/>
        <v>383</v>
      </c>
      <c r="AB13" s="157">
        <f t="shared" si="26"/>
        <v>115</v>
      </c>
      <c r="AC13" s="158">
        <f t="shared" si="27"/>
        <v>403</v>
      </c>
    </row>
    <row r="14" spans="1:31" s="149" customFormat="1" ht="11.1" customHeight="1">
      <c r="A14" s="156">
        <v>9</v>
      </c>
      <c r="B14" s="157">
        <f t="shared" si="0"/>
        <v>60</v>
      </c>
      <c r="C14" s="157">
        <f t="shared" si="1"/>
        <v>210</v>
      </c>
      <c r="D14" s="157">
        <f t="shared" si="2"/>
        <v>68</v>
      </c>
      <c r="E14" s="157">
        <f t="shared" si="3"/>
        <v>237</v>
      </c>
      <c r="F14" s="157">
        <f t="shared" si="4"/>
        <v>73</v>
      </c>
      <c r="G14" s="157">
        <f t="shared" si="5"/>
        <v>255</v>
      </c>
      <c r="H14" s="157">
        <f t="shared" si="6"/>
        <v>86</v>
      </c>
      <c r="I14" s="157">
        <f t="shared" si="7"/>
        <v>299</v>
      </c>
      <c r="J14" s="157">
        <f t="shared" si="8"/>
        <v>89</v>
      </c>
      <c r="K14" s="157">
        <f t="shared" si="9"/>
        <v>312</v>
      </c>
      <c r="L14" s="157">
        <f t="shared" si="10"/>
        <v>93</v>
      </c>
      <c r="M14" s="157">
        <f t="shared" si="11"/>
        <v>327</v>
      </c>
      <c r="N14" s="157">
        <f t="shared" si="12"/>
        <v>97</v>
      </c>
      <c r="O14" s="157">
        <f t="shared" si="13"/>
        <v>338</v>
      </c>
      <c r="P14" s="157">
        <f t="shared" si="14"/>
        <v>103</v>
      </c>
      <c r="Q14" s="157">
        <f t="shared" si="15"/>
        <v>360</v>
      </c>
      <c r="R14" s="157">
        <f t="shared" si="16"/>
        <v>108</v>
      </c>
      <c r="S14" s="157">
        <f t="shared" si="17"/>
        <v>378</v>
      </c>
      <c r="T14" s="157">
        <f t="shared" si="18"/>
        <v>109</v>
      </c>
      <c r="U14" s="157">
        <f t="shared" si="19"/>
        <v>380</v>
      </c>
      <c r="V14" s="157">
        <f t="shared" si="20"/>
        <v>113</v>
      </c>
      <c r="W14" s="157">
        <f t="shared" si="21"/>
        <v>397</v>
      </c>
      <c r="X14" s="157">
        <f t="shared" si="22"/>
        <v>118</v>
      </c>
      <c r="Y14" s="157">
        <f t="shared" si="23"/>
        <v>414</v>
      </c>
      <c r="Z14" s="157">
        <f t="shared" si="24"/>
        <v>123</v>
      </c>
      <c r="AA14" s="157">
        <f t="shared" si="25"/>
        <v>431</v>
      </c>
      <c r="AB14" s="157">
        <f t="shared" si="26"/>
        <v>130</v>
      </c>
      <c r="AC14" s="158">
        <f t="shared" si="27"/>
        <v>454</v>
      </c>
    </row>
    <row r="15" spans="1:31" s="149" customFormat="1" ht="11.1" customHeight="1">
      <c r="A15" s="156">
        <v>10</v>
      </c>
      <c r="B15" s="157">
        <f t="shared" si="0"/>
        <v>67</v>
      </c>
      <c r="C15" s="157">
        <f t="shared" si="1"/>
        <v>233</v>
      </c>
      <c r="D15" s="157">
        <f t="shared" si="2"/>
        <v>75</v>
      </c>
      <c r="E15" s="157">
        <f t="shared" si="3"/>
        <v>263</v>
      </c>
      <c r="F15" s="157">
        <f t="shared" si="4"/>
        <v>81</v>
      </c>
      <c r="G15" s="157">
        <f t="shared" si="5"/>
        <v>284</v>
      </c>
      <c r="H15" s="157">
        <f t="shared" si="6"/>
        <v>95</v>
      </c>
      <c r="I15" s="157">
        <f t="shared" si="7"/>
        <v>333</v>
      </c>
      <c r="J15" s="157">
        <f t="shared" si="8"/>
        <v>99</v>
      </c>
      <c r="K15" s="157">
        <f t="shared" si="9"/>
        <v>347</v>
      </c>
      <c r="L15" s="157">
        <f t="shared" si="10"/>
        <v>104</v>
      </c>
      <c r="M15" s="157">
        <f t="shared" si="11"/>
        <v>363</v>
      </c>
      <c r="N15" s="157">
        <f t="shared" si="12"/>
        <v>107</v>
      </c>
      <c r="O15" s="157">
        <f t="shared" si="13"/>
        <v>375</v>
      </c>
      <c r="P15" s="157">
        <f t="shared" si="14"/>
        <v>114</v>
      </c>
      <c r="Q15" s="157">
        <f t="shared" si="15"/>
        <v>400</v>
      </c>
      <c r="R15" s="157">
        <f t="shared" si="16"/>
        <v>120</v>
      </c>
      <c r="S15" s="157">
        <f t="shared" si="17"/>
        <v>420</v>
      </c>
      <c r="T15" s="157">
        <f t="shared" si="18"/>
        <v>121</v>
      </c>
      <c r="U15" s="157">
        <f t="shared" si="19"/>
        <v>422</v>
      </c>
      <c r="V15" s="157">
        <f t="shared" si="20"/>
        <v>126</v>
      </c>
      <c r="W15" s="157">
        <f t="shared" si="21"/>
        <v>441</v>
      </c>
      <c r="X15" s="157">
        <f t="shared" si="22"/>
        <v>131</v>
      </c>
      <c r="Y15" s="157">
        <f t="shared" si="23"/>
        <v>460</v>
      </c>
      <c r="Z15" s="157">
        <f t="shared" si="24"/>
        <v>137</v>
      </c>
      <c r="AA15" s="157">
        <f t="shared" si="25"/>
        <v>479</v>
      </c>
      <c r="AB15" s="157">
        <f t="shared" si="26"/>
        <v>144</v>
      </c>
      <c r="AC15" s="158">
        <f t="shared" si="27"/>
        <v>504</v>
      </c>
    </row>
    <row r="16" spans="1:31" s="149" customFormat="1" ht="11.1" customHeight="1">
      <c r="A16" s="156">
        <v>11</v>
      </c>
      <c r="B16" s="157">
        <f t="shared" si="0"/>
        <v>73</v>
      </c>
      <c r="C16" s="157">
        <f t="shared" si="1"/>
        <v>256</v>
      </c>
      <c r="D16" s="157">
        <f t="shared" si="2"/>
        <v>83</v>
      </c>
      <c r="E16" s="157">
        <f t="shared" si="3"/>
        <v>290</v>
      </c>
      <c r="F16" s="157">
        <f t="shared" si="4"/>
        <v>89</v>
      </c>
      <c r="G16" s="157">
        <f t="shared" si="5"/>
        <v>312</v>
      </c>
      <c r="H16" s="157">
        <f t="shared" si="6"/>
        <v>105</v>
      </c>
      <c r="I16" s="157">
        <f t="shared" si="7"/>
        <v>366</v>
      </c>
      <c r="J16" s="157">
        <f t="shared" si="8"/>
        <v>109</v>
      </c>
      <c r="K16" s="157">
        <f t="shared" si="9"/>
        <v>381</v>
      </c>
      <c r="L16" s="157">
        <f t="shared" si="10"/>
        <v>114</v>
      </c>
      <c r="M16" s="157">
        <f t="shared" si="11"/>
        <v>399</v>
      </c>
      <c r="N16" s="157">
        <f t="shared" si="12"/>
        <v>118</v>
      </c>
      <c r="O16" s="157">
        <f t="shared" si="13"/>
        <v>413</v>
      </c>
      <c r="P16" s="157">
        <f t="shared" si="14"/>
        <v>126</v>
      </c>
      <c r="Q16" s="157">
        <f t="shared" si="15"/>
        <v>440</v>
      </c>
      <c r="R16" s="157">
        <f t="shared" si="16"/>
        <v>132</v>
      </c>
      <c r="S16" s="157">
        <f t="shared" si="17"/>
        <v>462</v>
      </c>
      <c r="T16" s="157">
        <f t="shared" si="18"/>
        <v>133</v>
      </c>
      <c r="U16" s="157">
        <f t="shared" si="19"/>
        <v>464</v>
      </c>
      <c r="V16" s="157">
        <f t="shared" si="20"/>
        <v>139</v>
      </c>
      <c r="W16" s="157">
        <f t="shared" si="21"/>
        <v>485</v>
      </c>
      <c r="X16" s="157">
        <f t="shared" si="22"/>
        <v>145</v>
      </c>
      <c r="Y16" s="157">
        <f t="shared" si="23"/>
        <v>506</v>
      </c>
      <c r="Z16" s="157">
        <f t="shared" si="24"/>
        <v>150</v>
      </c>
      <c r="AA16" s="157">
        <f t="shared" si="25"/>
        <v>527</v>
      </c>
      <c r="AB16" s="157">
        <f t="shared" si="26"/>
        <v>158</v>
      </c>
      <c r="AC16" s="158">
        <f t="shared" si="27"/>
        <v>554</v>
      </c>
    </row>
    <row r="17" spans="1:29" s="149" customFormat="1" ht="11.1" customHeight="1">
      <c r="A17" s="156">
        <v>12</v>
      </c>
      <c r="B17" s="157">
        <f t="shared" si="0"/>
        <v>80</v>
      </c>
      <c r="C17" s="157">
        <f t="shared" si="1"/>
        <v>280</v>
      </c>
      <c r="D17" s="157">
        <f t="shared" si="2"/>
        <v>90</v>
      </c>
      <c r="E17" s="157">
        <f t="shared" si="3"/>
        <v>316</v>
      </c>
      <c r="F17" s="157">
        <f t="shared" si="4"/>
        <v>97</v>
      </c>
      <c r="G17" s="157">
        <f t="shared" si="5"/>
        <v>340</v>
      </c>
      <c r="H17" s="157">
        <f t="shared" si="6"/>
        <v>114</v>
      </c>
      <c r="I17" s="157">
        <f t="shared" si="7"/>
        <v>399</v>
      </c>
      <c r="J17" s="157">
        <f t="shared" si="8"/>
        <v>119</v>
      </c>
      <c r="K17" s="157">
        <f t="shared" si="9"/>
        <v>416</v>
      </c>
      <c r="L17" s="157">
        <f t="shared" si="10"/>
        <v>124</v>
      </c>
      <c r="M17" s="157">
        <f t="shared" si="11"/>
        <v>435</v>
      </c>
      <c r="N17" s="157">
        <f t="shared" si="12"/>
        <v>129</v>
      </c>
      <c r="O17" s="157">
        <f t="shared" si="13"/>
        <v>451</v>
      </c>
      <c r="P17" s="157">
        <f t="shared" si="14"/>
        <v>137</v>
      </c>
      <c r="Q17" s="157">
        <f t="shared" si="15"/>
        <v>480</v>
      </c>
      <c r="R17" s="157">
        <f t="shared" si="16"/>
        <v>144</v>
      </c>
      <c r="S17" s="157">
        <f t="shared" si="17"/>
        <v>504</v>
      </c>
      <c r="T17" s="157">
        <f t="shared" si="18"/>
        <v>145</v>
      </c>
      <c r="U17" s="157">
        <f t="shared" si="19"/>
        <v>507</v>
      </c>
      <c r="V17" s="157">
        <f t="shared" si="20"/>
        <v>151</v>
      </c>
      <c r="W17" s="157">
        <f t="shared" si="21"/>
        <v>529</v>
      </c>
      <c r="X17" s="157">
        <f t="shared" si="22"/>
        <v>158</v>
      </c>
      <c r="Y17" s="157">
        <f t="shared" si="23"/>
        <v>552</v>
      </c>
      <c r="Z17" s="157">
        <f t="shared" si="24"/>
        <v>164</v>
      </c>
      <c r="AA17" s="157">
        <f t="shared" si="25"/>
        <v>575</v>
      </c>
      <c r="AB17" s="157">
        <f t="shared" si="26"/>
        <v>173</v>
      </c>
      <c r="AC17" s="158">
        <f t="shared" si="27"/>
        <v>605</v>
      </c>
    </row>
    <row r="18" spans="1:29" s="149" customFormat="1" ht="11.1" customHeight="1">
      <c r="A18" s="156">
        <v>13</v>
      </c>
      <c r="B18" s="157">
        <f t="shared" si="0"/>
        <v>87</v>
      </c>
      <c r="C18" s="157">
        <f t="shared" si="1"/>
        <v>303</v>
      </c>
      <c r="D18" s="157">
        <f t="shared" si="2"/>
        <v>98</v>
      </c>
      <c r="E18" s="157">
        <f t="shared" si="3"/>
        <v>342</v>
      </c>
      <c r="F18" s="157">
        <f t="shared" si="4"/>
        <v>105</v>
      </c>
      <c r="G18" s="157">
        <f t="shared" si="5"/>
        <v>369</v>
      </c>
      <c r="H18" s="157">
        <f t="shared" si="6"/>
        <v>124</v>
      </c>
      <c r="I18" s="157">
        <f t="shared" si="7"/>
        <v>432</v>
      </c>
      <c r="J18" s="157">
        <f t="shared" si="8"/>
        <v>129</v>
      </c>
      <c r="K18" s="157">
        <f t="shared" si="9"/>
        <v>450</v>
      </c>
      <c r="L18" s="157">
        <f t="shared" si="10"/>
        <v>135</v>
      </c>
      <c r="M18" s="157">
        <f t="shared" si="11"/>
        <v>472</v>
      </c>
      <c r="N18" s="157">
        <f t="shared" si="12"/>
        <v>139</v>
      </c>
      <c r="O18" s="157">
        <f t="shared" si="13"/>
        <v>488</v>
      </c>
      <c r="P18" s="157">
        <f t="shared" si="14"/>
        <v>149</v>
      </c>
      <c r="Q18" s="157">
        <f t="shared" si="15"/>
        <v>520</v>
      </c>
      <c r="R18" s="157">
        <f t="shared" si="16"/>
        <v>156</v>
      </c>
      <c r="S18" s="157">
        <f t="shared" si="17"/>
        <v>546</v>
      </c>
      <c r="T18" s="157">
        <f t="shared" si="18"/>
        <v>157</v>
      </c>
      <c r="U18" s="157">
        <f t="shared" si="19"/>
        <v>549</v>
      </c>
      <c r="V18" s="157">
        <f t="shared" si="20"/>
        <v>164</v>
      </c>
      <c r="W18" s="157">
        <f t="shared" si="21"/>
        <v>573</v>
      </c>
      <c r="X18" s="157">
        <f t="shared" si="22"/>
        <v>171</v>
      </c>
      <c r="Y18" s="157">
        <f t="shared" si="23"/>
        <v>598</v>
      </c>
      <c r="Z18" s="157">
        <f t="shared" si="24"/>
        <v>178</v>
      </c>
      <c r="AA18" s="157">
        <f t="shared" si="25"/>
        <v>622</v>
      </c>
      <c r="AB18" s="157">
        <f t="shared" si="26"/>
        <v>187</v>
      </c>
      <c r="AC18" s="158">
        <f t="shared" si="27"/>
        <v>655</v>
      </c>
    </row>
    <row r="19" spans="1:29" s="149" customFormat="1" ht="11.1" customHeight="1">
      <c r="A19" s="156">
        <v>14</v>
      </c>
      <c r="B19" s="157">
        <f t="shared" si="0"/>
        <v>93</v>
      </c>
      <c r="C19" s="157">
        <f t="shared" si="1"/>
        <v>326</v>
      </c>
      <c r="D19" s="157">
        <f t="shared" si="2"/>
        <v>105</v>
      </c>
      <c r="E19" s="157">
        <f t="shared" si="3"/>
        <v>369</v>
      </c>
      <c r="F19" s="157">
        <f t="shared" si="4"/>
        <v>113</v>
      </c>
      <c r="G19" s="157">
        <f t="shared" si="5"/>
        <v>397</v>
      </c>
      <c r="H19" s="157">
        <f t="shared" si="6"/>
        <v>133</v>
      </c>
      <c r="I19" s="157">
        <f t="shared" si="7"/>
        <v>466</v>
      </c>
      <c r="J19" s="157">
        <f t="shared" si="8"/>
        <v>139</v>
      </c>
      <c r="K19" s="157">
        <f t="shared" si="9"/>
        <v>485</v>
      </c>
      <c r="L19" s="157">
        <f t="shared" si="10"/>
        <v>145</v>
      </c>
      <c r="M19" s="157">
        <f t="shared" si="11"/>
        <v>508</v>
      </c>
      <c r="N19" s="157">
        <f t="shared" si="12"/>
        <v>150</v>
      </c>
      <c r="O19" s="157">
        <f t="shared" si="13"/>
        <v>526</v>
      </c>
      <c r="P19" s="157">
        <f t="shared" si="14"/>
        <v>160</v>
      </c>
      <c r="Q19" s="157">
        <f t="shared" si="15"/>
        <v>560</v>
      </c>
      <c r="R19" s="157">
        <f t="shared" si="16"/>
        <v>168</v>
      </c>
      <c r="S19" s="157">
        <f t="shared" si="17"/>
        <v>588</v>
      </c>
      <c r="T19" s="157">
        <f t="shared" si="18"/>
        <v>169</v>
      </c>
      <c r="U19" s="157">
        <f t="shared" si="19"/>
        <v>591</v>
      </c>
      <c r="V19" s="157">
        <f t="shared" si="20"/>
        <v>176</v>
      </c>
      <c r="W19" s="157">
        <f t="shared" si="21"/>
        <v>617</v>
      </c>
      <c r="X19" s="157">
        <f t="shared" si="22"/>
        <v>184</v>
      </c>
      <c r="Y19" s="157">
        <f t="shared" si="23"/>
        <v>644</v>
      </c>
      <c r="Z19" s="157">
        <f t="shared" si="24"/>
        <v>192</v>
      </c>
      <c r="AA19" s="157">
        <f t="shared" si="25"/>
        <v>670</v>
      </c>
      <c r="AB19" s="157">
        <f t="shared" si="26"/>
        <v>202</v>
      </c>
      <c r="AC19" s="158">
        <f t="shared" si="27"/>
        <v>706</v>
      </c>
    </row>
    <row r="20" spans="1:29" s="149" customFormat="1" ht="11.1" customHeight="1">
      <c r="A20" s="156">
        <v>15</v>
      </c>
      <c r="B20" s="157">
        <f t="shared" si="0"/>
        <v>100</v>
      </c>
      <c r="C20" s="157">
        <f t="shared" si="1"/>
        <v>350</v>
      </c>
      <c r="D20" s="157">
        <f t="shared" si="2"/>
        <v>113</v>
      </c>
      <c r="E20" s="157">
        <f t="shared" si="3"/>
        <v>395</v>
      </c>
      <c r="F20" s="157">
        <f t="shared" si="4"/>
        <v>122</v>
      </c>
      <c r="G20" s="157">
        <f t="shared" si="5"/>
        <v>425</v>
      </c>
      <c r="H20" s="157">
        <f t="shared" si="6"/>
        <v>143</v>
      </c>
      <c r="I20" s="157">
        <f t="shared" si="7"/>
        <v>499</v>
      </c>
      <c r="J20" s="157">
        <f t="shared" si="8"/>
        <v>149</v>
      </c>
      <c r="K20" s="157">
        <f t="shared" si="9"/>
        <v>520</v>
      </c>
      <c r="L20" s="157">
        <f t="shared" si="10"/>
        <v>156</v>
      </c>
      <c r="M20" s="157">
        <f t="shared" si="11"/>
        <v>544</v>
      </c>
      <c r="N20" s="157">
        <f t="shared" si="12"/>
        <v>161</v>
      </c>
      <c r="O20" s="157">
        <f t="shared" si="13"/>
        <v>563</v>
      </c>
      <c r="P20" s="157">
        <f t="shared" si="14"/>
        <v>171</v>
      </c>
      <c r="Q20" s="157">
        <f t="shared" si="15"/>
        <v>600</v>
      </c>
      <c r="R20" s="157">
        <f t="shared" si="16"/>
        <v>180</v>
      </c>
      <c r="S20" s="157">
        <f t="shared" si="17"/>
        <v>630</v>
      </c>
      <c r="T20" s="157">
        <f t="shared" si="18"/>
        <v>181</v>
      </c>
      <c r="U20" s="157">
        <f t="shared" si="19"/>
        <v>633</v>
      </c>
      <c r="V20" s="157">
        <f t="shared" si="20"/>
        <v>189</v>
      </c>
      <c r="W20" s="157">
        <f t="shared" si="21"/>
        <v>662</v>
      </c>
      <c r="X20" s="157">
        <f t="shared" si="22"/>
        <v>197</v>
      </c>
      <c r="Y20" s="157">
        <f t="shared" si="23"/>
        <v>690</v>
      </c>
      <c r="Z20" s="157">
        <f t="shared" si="24"/>
        <v>205</v>
      </c>
      <c r="AA20" s="157">
        <f t="shared" si="25"/>
        <v>718</v>
      </c>
      <c r="AB20" s="157">
        <f t="shared" si="26"/>
        <v>216</v>
      </c>
      <c r="AC20" s="158">
        <f t="shared" si="27"/>
        <v>756</v>
      </c>
    </row>
    <row r="21" spans="1:29" s="149" customFormat="1" ht="11.1" customHeight="1">
      <c r="A21" s="156">
        <v>16</v>
      </c>
      <c r="B21" s="157">
        <f t="shared" si="0"/>
        <v>107</v>
      </c>
      <c r="C21" s="157">
        <f t="shared" si="1"/>
        <v>373</v>
      </c>
      <c r="D21" s="157">
        <f t="shared" si="2"/>
        <v>120</v>
      </c>
      <c r="E21" s="157">
        <f t="shared" si="3"/>
        <v>421</v>
      </c>
      <c r="F21" s="157">
        <f t="shared" si="4"/>
        <v>130</v>
      </c>
      <c r="G21" s="157">
        <f t="shared" si="5"/>
        <v>454</v>
      </c>
      <c r="H21" s="157">
        <f t="shared" si="6"/>
        <v>152</v>
      </c>
      <c r="I21" s="157">
        <f t="shared" si="7"/>
        <v>532</v>
      </c>
      <c r="J21" s="157">
        <f t="shared" si="8"/>
        <v>158</v>
      </c>
      <c r="K21" s="157">
        <f t="shared" si="9"/>
        <v>554</v>
      </c>
      <c r="L21" s="157">
        <f t="shared" si="10"/>
        <v>166</v>
      </c>
      <c r="M21" s="157">
        <f t="shared" si="11"/>
        <v>581</v>
      </c>
      <c r="N21" s="157">
        <f t="shared" si="12"/>
        <v>172</v>
      </c>
      <c r="O21" s="157">
        <f t="shared" si="13"/>
        <v>601</v>
      </c>
      <c r="P21" s="157">
        <f t="shared" si="14"/>
        <v>183</v>
      </c>
      <c r="Q21" s="157">
        <f t="shared" si="15"/>
        <v>640</v>
      </c>
      <c r="R21" s="157">
        <f t="shared" si="16"/>
        <v>192</v>
      </c>
      <c r="S21" s="157">
        <f t="shared" si="17"/>
        <v>672</v>
      </c>
      <c r="T21" s="157">
        <f t="shared" si="18"/>
        <v>193</v>
      </c>
      <c r="U21" s="157">
        <f t="shared" si="19"/>
        <v>675</v>
      </c>
      <c r="V21" s="157">
        <f t="shared" si="20"/>
        <v>202</v>
      </c>
      <c r="W21" s="157">
        <f t="shared" si="21"/>
        <v>706</v>
      </c>
      <c r="X21" s="157">
        <f t="shared" si="22"/>
        <v>210</v>
      </c>
      <c r="Y21" s="157">
        <f t="shared" si="23"/>
        <v>736</v>
      </c>
      <c r="Z21" s="157">
        <f t="shared" si="24"/>
        <v>219</v>
      </c>
      <c r="AA21" s="157">
        <f t="shared" si="25"/>
        <v>766</v>
      </c>
      <c r="AB21" s="157">
        <f t="shared" si="26"/>
        <v>230</v>
      </c>
      <c r="AC21" s="158">
        <f t="shared" si="27"/>
        <v>806</v>
      </c>
    </row>
    <row r="22" spans="1:29" s="149" customFormat="1" ht="11.1" customHeight="1">
      <c r="A22" s="156">
        <v>17</v>
      </c>
      <c r="B22" s="157">
        <f t="shared" si="0"/>
        <v>113</v>
      </c>
      <c r="C22" s="157">
        <f t="shared" si="1"/>
        <v>396</v>
      </c>
      <c r="D22" s="157">
        <f t="shared" si="2"/>
        <v>128</v>
      </c>
      <c r="E22" s="157">
        <f t="shared" si="3"/>
        <v>448</v>
      </c>
      <c r="F22" s="157">
        <f t="shared" si="4"/>
        <v>138</v>
      </c>
      <c r="G22" s="157">
        <f t="shared" si="5"/>
        <v>482</v>
      </c>
      <c r="H22" s="157">
        <f t="shared" si="6"/>
        <v>162</v>
      </c>
      <c r="I22" s="157">
        <f t="shared" si="7"/>
        <v>565</v>
      </c>
      <c r="J22" s="157">
        <f t="shared" si="8"/>
        <v>168</v>
      </c>
      <c r="K22" s="157">
        <f t="shared" si="9"/>
        <v>589</v>
      </c>
      <c r="L22" s="157">
        <f t="shared" si="10"/>
        <v>176</v>
      </c>
      <c r="M22" s="157">
        <f t="shared" si="11"/>
        <v>617</v>
      </c>
      <c r="N22" s="157">
        <f t="shared" si="12"/>
        <v>182</v>
      </c>
      <c r="O22" s="157">
        <f t="shared" si="13"/>
        <v>638</v>
      </c>
      <c r="P22" s="157">
        <f t="shared" si="14"/>
        <v>194</v>
      </c>
      <c r="Q22" s="157">
        <f t="shared" si="15"/>
        <v>680</v>
      </c>
      <c r="R22" s="157">
        <f t="shared" si="16"/>
        <v>204</v>
      </c>
      <c r="S22" s="157">
        <f t="shared" si="17"/>
        <v>714</v>
      </c>
      <c r="T22" s="157">
        <f t="shared" si="18"/>
        <v>205</v>
      </c>
      <c r="U22" s="157">
        <f t="shared" si="19"/>
        <v>718</v>
      </c>
      <c r="V22" s="157">
        <f t="shared" si="20"/>
        <v>214</v>
      </c>
      <c r="W22" s="157">
        <f t="shared" si="21"/>
        <v>750</v>
      </c>
      <c r="X22" s="157">
        <f t="shared" si="22"/>
        <v>223</v>
      </c>
      <c r="Y22" s="157">
        <f t="shared" si="23"/>
        <v>782</v>
      </c>
      <c r="Z22" s="157">
        <f t="shared" si="24"/>
        <v>233</v>
      </c>
      <c r="AA22" s="157">
        <f t="shared" si="25"/>
        <v>814</v>
      </c>
      <c r="AB22" s="157">
        <f t="shared" si="26"/>
        <v>245</v>
      </c>
      <c r="AC22" s="158">
        <f t="shared" si="27"/>
        <v>857</v>
      </c>
    </row>
    <row r="23" spans="1:29" s="149" customFormat="1" ht="11.1" customHeight="1">
      <c r="A23" s="156">
        <v>18</v>
      </c>
      <c r="B23" s="157">
        <f t="shared" si="0"/>
        <v>120</v>
      </c>
      <c r="C23" s="157">
        <f t="shared" si="1"/>
        <v>420</v>
      </c>
      <c r="D23" s="157">
        <f t="shared" si="2"/>
        <v>135</v>
      </c>
      <c r="E23" s="157">
        <f t="shared" si="3"/>
        <v>474</v>
      </c>
      <c r="F23" s="157">
        <f t="shared" si="4"/>
        <v>146</v>
      </c>
      <c r="G23" s="157">
        <f t="shared" si="5"/>
        <v>510</v>
      </c>
      <c r="H23" s="157">
        <f t="shared" si="6"/>
        <v>171</v>
      </c>
      <c r="I23" s="157">
        <f t="shared" si="7"/>
        <v>599</v>
      </c>
      <c r="J23" s="157">
        <f t="shared" si="8"/>
        <v>178</v>
      </c>
      <c r="K23" s="157">
        <f t="shared" si="9"/>
        <v>624</v>
      </c>
      <c r="L23" s="157">
        <f t="shared" si="10"/>
        <v>187</v>
      </c>
      <c r="M23" s="157">
        <f t="shared" si="11"/>
        <v>653</v>
      </c>
      <c r="N23" s="157">
        <f t="shared" si="12"/>
        <v>193</v>
      </c>
      <c r="O23" s="157">
        <f t="shared" si="13"/>
        <v>676</v>
      </c>
      <c r="P23" s="157">
        <f t="shared" si="14"/>
        <v>206</v>
      </c>
      <c r="Q23" s="157">
        <f t="shared" si="15"/>
        <v>720</v>
      </c>
      <c r="R23" s="157">
        <f t="shared" si="16"/>
        <v>216</v>
      </c>
      <c r="S23" s="157">
        <f t="shared" si="17"/>
        <v>756</v>
      </c>
      <c r="T23" s="157">
        <f t="shared" si="18"/>
        <v>217</v>
      </c>
      <c r="U23" s="157">
        <f t="shared" si="19"/>
        <v>760</v>
      </c>
      <c r="V23" s="157">
        <f t="shared" si="20"/>
        <v>227</v>
      </c>
      <c r="W23" s="157">
        <f t="shared" si="21"/>
        <v>794</v>
      </c>
      <c r="X23" s="157">
        <f t="shared" si="22"/>
        <v>237</v>
      </c>
      <c r="Y23" s="157">
        <f t="shared" si="23"/>
        <v>828</v>
      </c>
      <c r="Z23" s="157">
        <f t="shared" si="24"/>
        <v>246</v>
      </c>
      <c r="AA23" s="157">
        <f t="shared" si="25"/>
        <v>862</v>
      </c>
      <c r="AB23" s="157">
        <f t="shared" si="26"/>
        <v>259</v>
      </c>
      <c r="AC23" s="158">
        <f t="shared" si="27"/>
        <v>907</v>
      </c>
    </row>
    <row r="24" spans="1:29" s="149" customFormat="1" ht="11.1" customHeight="1">
      <c r="A24" s="156">
        <v>19</v>
      </c>
      <c r="B24" s="157">
        <f t="shared" si="0"/>
        <v>127</v>
      </c>
      <c r="C24" s="157">
        <f t="shared" si="1"/>
        <v>443</v>
      </c>
      <c r="D24" s="157">
        <f t="shared" si="2"/>
        <v>143</v>
      </c>
      <c r="E24" s="157">
        <f t="shared" si="3"/>
        <v>500</v>
      </c>
      <c r="F24" s="157">
        <f t="shared" si="4"/>
        <v>154</v>
      </c>
      <c r="G24" s="157">
        <f t="shared" si="5"/>
        <v>539</v>
      </c>
      <c r="H24" s="157">
        <f t="shared" si="6"/>
        <v>181</v>
      </c>
      <c r="I24" s="157">
        <f t="shared" si="7"/>
        <v>632</v>
      </c>
      <c r="J24" s="157">
        <f t="shared" si="8"/>
        <v>188</v>
      </c>
      <c r="K24" s="157">
        <f t="shared" si="9"/>
        <v>658</v>
      </c>
      <c r="L24" s="157">
        <f t="shared" si="10"/>
        <v>197</v>
      </c>
      <c r="M24" s="157">
        <f t="shared" si="11"/>
        <v>689</v>
      </c>
      <c r="N24" s="157">
        <f t="shared" si="12"/>
        <v>204</v>
      </c>
      <c r="O24" s="157">
        <f t="shared" si="13"/>
        <v>713</v>
      </c>
      <c r="P24" s="157">
        <f t="shared" si="14"/>
        <v>217</v>
      </c>
      <c r="Q24" s="157">
        <f t="shared" si="15"/>
        <v>760</v>
      </c>
      <c r="R24" s="157">
        <f t="shared" si="16"/>
        <v>228</v>
      </c>
      <c r="S24" s="157">
        <f t="shared" si="17"/>
        <v>798</v>
      </c>
      <c r="T24" s="157">
        <f t="shared" si="18"/>
        <v>229</v>
      </c>
      <c r="U24" s="157">
        <f t="shared" si="19"/>
        <v>802</v>
      </c>
      <c r="V24" s="157">
        <f t="shared" si="20"/>
        <v>239</v>
      </c>
      <c r="W24" s="157">
        <f t="shared" si="21"/>
        <v>838</v>
      </c>
      <c r="X24" s="157">
        <f t="shared" si="22"/>
        <v>250</v>
      </c>
      <c r="Y24" s="157">
        <f t="shared" si="23"/>
        <v>874</v>
      </c>
      <c r="Z24" s="157">
        <f t="shared" si="24"/>
        <v>260</v>
      </c>
      <c r="AA24" s="157">
        <f t="shared" si="25"/>
        <v>910</v>
      </c>
      <c r="AB24" s="157">
        <f t="shared" si="26"/>
        <v>274</v>
      </c>
      <c r="AC24" s="158">
        <f t="shared" si="27"/>
        <v>958</v>
      </c>
    </row>
    <row r="25" spans="1:29" s="149" customFormat="1" ht="11.1" customHeight="1">
      <c r="A25" s="156">
        <v>20</v>
      </c>
      <c r="B25" s="157">
        <f t="shared" si="0"/>
        <v>133</v>
      </c>
      <c r="C25" s="157">
        <f t="shared" si="1"/>
        <v>466</v>
      </c>
      <c r="D25" s="157">
        <f t="shared" si="2"/>
        <v>150</v>
      </c>
      <c r="E25" s="157">
        <f t="shared" si="3"/>
        <v>527</v>
      </c>
      <c r="F25" s="157">
        <f t="shared" si="4"/>
        <v>162</v>
      </c>
      <c r="G25" s="157">
        <f t="shared" si="5"/>
        <v>567</v>
      </c>
      <c r="H25" s="157">
        <f t="shared" si="6"/>
        <v>190</v>
      </c>
      <c r="I25" s="157">
        <f t="shared" si="7"/>
        <v>665</v>
      </c>
      <c r="J25" s="157">
        <f t="shared" si="8"/>
        <v>198</v>
      </c>
      <c r="K25" s="157">
        <f t="shared" si="9"/>
        <v>693</v>
      </c>
      <c r="L25" s="157">
        <f t="shared" si="10"/>
        <v>207</v>
      </c>
      <c r="M25" s="157">
        <f t="shared" si="11"/>
        <v>726</v>
      </c>
      <c r="N25" s="157">
        <f t="shared" si="12"/>
        <v>215</v>
      </c>
      <c r="O25" s="157">
        <f t="shared" si="13"/>
        <v>751</v>
      </c>
      <c r="P25" s="157">
        <f t="shared" si="14"/>
        <v>229</v>
      </c>
      <c r="Q25" s="157">
        <f t="shared" si="15"/>
        <v>800</v>
      </c>
      <c r="R25" s="157">
        <f t="shared" si="16"/>
        <v>240</v>
      </c>
      <c r="S25" s="157">
        <f t="shared" si="17"/>
        <v>840</v>
      </c>
      <c r="T25" s="157">
        <f t="shared" si="18"/>
        <v>241</v>
      </c>
      <c r="U25" s="157">
        <f t="shared" si="19"/>
        <v>844</v>
      </c>
      <c r="V25" s="157">
        <f t="shared" si="20"/>
        <v>252</v>
      </c>
      <c r="W25" s="157">
        <f t="shared" si="21"/>
        <v>882</v>
      </c>
      <c r="X25" s="157">
        <f t="shared" si="22"/>
        <v>263</v>
      </c>
      <c r="Y25" s="157">
        <f t="shared" si="23"/>
        <v>920</v>
      </c>
      <c r="Z25" s="157">
        <f t="shared" si="24"/>
        <v>274</v>
      </c>
      <c r="AA25" s="157">
        <f t="shared" si="25"/>
        <v>958</v>
      </c>
      <c r="AB25" s="157">
        <f t="shared" si="26"/>
        <v>288</v>
      </c>
      <c r="AC25" s="158">
        <f t="shared" si="27"/>
        <v>1008</v>
      </c>
    </row>
    <row r="26" spans="1:29" s="149" customFormat="1" ht="11.1" customHeight="1">
      <c r="A26" s="156">
        <v>21</v>
      </c>
      <c r="B26" s="157">
        <f t="shared" si="0"/>
        <v>140</v>
      </c>
      <c r="C26" s="157">
        <f t="shared" si="1"/>
        <v>490</v>
      </c>
      <c r="D26" s="157">
        <f t="shared" si="2"/>
        <v>158</v>
      </c>
      <c r="E26" s="157">
        <f t="shared" si="3"/>
        <v>553</v>
      </c>
      <c r="F26" s="157">
        <f t="shared" si="4"/>
        <v>170</v>
      </c>
      <c r="G26" s="157">
        <f t="shared" si="5"/>
        <v>595</v>
      </c>
      <c r="H26" s="157">
        <f t="shared" si="6"/>
        <v>200</v>
      </c>
      <c r="I26" s="157">
        <f t="shared" si="7"/>
        <v>699</v>
      </c>
      <c r="J26" s="157">
        <f t="shared" si="8"/>
        <v>208</v>
      </c>
      <c r="K26" s="157">
        <f t="shared" si="9"/>
        <v>728</v>
      </c>
      <c r="L26" s="157">
        <f t="shared" si="10"/>
        <v>218</v>
      </c>
      <c r="M26" s="157">
        <f t="shared" si="11"/>
        <v>762</v>
      </c>
      <c r="N26" s="157">
        <f t="shared" si="12"/>
        <v>225</v>
      </c>
      <c r="O26" s="157">
        <f t="shared" si="13"/>
        <v>789</v>
      </c>
      <c r="P26" s="157">
        <f t="shared" si="14"/>
        <v>240</v>
      </c>
      <c r="Q26" s="157">
        <f t="shared" si="15"/>
        <v>840</v>
      </c>
      <c r="R26" s="157">
        <f t="shared" si="16"/>
        <v>252</v>
      </c>
      <c r="S26" s="157">
        <f t="shared" si="17"/>
        <v>882</v>
      </c>
      <c r="T26" s="157">
        <f t="shared" si="18"/>
        <v>253</v>
      </c>
      <c r="U26" s="157">
        <f t="shared" si="19"/>
        <v>886</v>
      </c>
      <c r="V26" s="157">
        <f t="shared" si="20"/>
        <v>265</v>
      </c>
      <c r="W26" s="157">
        <f t="shared" si="21"/>
        <v>926</v>
      </c>
      <c r="X26" s="157">
        <f t="shared" si="22"/>
        <v>276</v>
      </c>
      <c r="Y26" s="157">
        <f t="shared" si="23"/>
        <v>966</v>
      </c>
      <c r="Z26" s="157">
        <f t="shared" si="24"/>
        <v>287</v>
      </c>
      <c r="AA26" s="157">
        <f t="shared" si="25"/>
        <v>1005</v>
      </c>
      <c r="AB26" s="157">
        <f t="shared" si="26"/>
        <v>302</v>
      </c>
      <c r="AC26" s="158">
        <f t="shared" si="27"/>
        <v>1058</v>
      </c>
    </row>
    <row r="27" spans="1:29" s="149" customFormat="1" ht="11.1" customHeight="1">
      <c r="A27" s="156">
        <v>22</v>
      </c>
      <c r="B27" s="157">
        <f t="shared" si="0"/>
        <v>147</v>
      </c>
      <c r="C27" s="157">
        <f t="shared" si="1"/>
        <v>513</v>
      </c>
      <c r="D27" s="157">
        <f t="shared" si="2"/>
        <v>166</v>
      </c>
      <c r="E27" s="157">
        <f t="shared" si="3"/>
        <v>579</v>
      </c>
      <c r="F27" s="157">
        <f t="shared" si="4"/>
        <v>178</v>
      </c>
      <c r="G27" s="157">
        <f t="shared" si="5"/>
        <v>624</v>
      </c>
      <c r="H27" s="157">
        <f t="shared" si="6"/>
        <v>209</v>
      </c>
      <c r="I27" s="157">
        <f t="shared" si="7"/>
        <v>732</v>
      </c>
      <c r="J27" s="157">
        <f t="shared" si="8"/>
        <v>218</v>
      </c>
      <c r="K27" s="157">
        <f t="shared" si="9"/>
        <v>762</v>
      </c>
      <c r="L27" s="157">
        <f t="shared" si="10"/>
        <v>228</v>
      </c>
      <c r="M27" s="157">
        <f t="shared" si="11"/>
        <v>798</v>
      </c>
      <c r="N27" s="157">
        <f t="shared" si="12"/>
        <v>236</v>
      </c>
      <c r="O27" s="157">
        <f t="shared" si="13"/>
        <v>826</v>
      </c>
      <c r="P27" s="157">
        <f t="shared" si="14"/>
        <v>251</v>
      </c>
      <c r="Q27" s="157">
        <f t="shared" si="15"/>
        <v>880</v>
      </c>
      <c r="R27" s="157">
        <f t="shared" si="16"/>
        <v>264</v>
      </c>
      <c r="S27" s="157">
        <f t="shared" si="17"/>
        <v>924</v>
      </c>
      <c r="T27" s="157">
        <f t="shared" si="18"/>
        <v>265</v>
      </c>
      <c r="U27" s="157">
        <f t="shared" si="19"/>
        <v>929</v>
      </c>
      <c r="V27" s="157">
        <f t="shared" si="20"/>
        <v>277</v>
      </c>
      <c r="W27" s="157">
        <f t="shared" si="21"/>
        <v>970</v>
      </c>
      <c r="X27" s="157">
        <f t="shared" si="22"/>
        <v>289</v>
      </c>
      <c r="Y27" s="157">
        <f t="shared" si="23"/>
        <v>1012</v>
      </c>
      <c r="Z27" s="157">
        <f t="shared" si="24"/>
        <v>301</v>
      </c>
      <c r="AA27" s="157">
        <f t="shared" si="25"/>
        <v>1053</v>
      </c>
      <c r="AB27" s="157">
        <f t="shared" si="26"/>
        <v>317</v>
      </c>
      <c r="AC27" s="158">
        <f t="shared" si="27"/>
        <v>1109</v>
      </c>
    </row>
    <row r="28" spans="1:29" s="149" customFormat="1" ht="11.1" customHeight="1">
      <c r="A28" s="156">
        <v>23</v>
      </c>
      <c r="B28" s="157">
        <f t="shared" si="0"/>
        <v>153</v>
      </c>
      <c r="C28" s="157">
        <f t="shared" si="1"/>
        <v>536</v>
      </c>
      <c r="D28" s="157">
        <f t="shared" si="2"/>
        <v>173</v>
      </c>
      <c r="E28" s="157">
        <f t="shared" si="3"/>
        <v>606</v>
      </c>
      <c r="F28" s="157">
        <f t="shared" si="4"/>
        <v>186</v>
      </c>
      <c r="G28" s="157">
        <f t="shared" si="5"/>
        <v>652</v>
      </c>
      <c r="H28" s="157">
        <f t="shared" si="6"/>
        <v>219</v>
      </c>
      <c r="I28" s="157">
        <f t="shared" si="7"/>
        <v>765</v>
      </c>
      <c r="J28" s="157">
        <f t="shared" si="8"/>
        <v>228</v>
      </c>
      <c r="K28" s="157">
        <f t="shared" si="9"/>
        <v>797</v>
      </c>
      <c r="L28" s="157">
        <f t="shared" si="10"/>
        <v>238</v>
      </c>
      <c r="M28" s="157">
        <f t="shared" si="11"/>
        <v>835</v>
      </c>
      <c r="N28" s="157">
        <f t="shared" si="12"/>
        <v>247</v>
      </c>
      <c r="O28" s="157">
        <f t="shared" si="13"/>
        <v>864</v>
      </c>
      <c r="P28" s="157">
        <f t="shared" si="14"/>
        <v>263</v>
      </c>
      <c r="Q28" s="157">
        <f t="shared" si="15"/>
        <v>920</v>
      </c>
      <c r="R28" s="157">
        <f t="shared" si="16"/>
        <v>276</v>
      </c>
      <c r="S28" s="157">
        <f t="shared" si="17"/>
        <v>966</v>
      </c>
      <c r="T28" s="157">
        <f t="shared" si="18"/>
        <v>277</v>
      </c>
      <c r="U28" s="157">
        <f t="shared" si="19"/>
        <v>971</v>
      </c>
      <c r="V28" s="157">
        <f t="shared" si="20"/>
        <v>290</v>
      </c>
      <c r="W28" s="157">
        <f t="shared" si="21"/>
        <v>1014</v>
      </c>
      <c r="X28" s="157">
        <f t="shared" si="22"/>
        <v>302</v>
      </c>
      <c r="Y28" s="157">
        <f t="shared" si="23"/>
        <v>1058</v>
      </c>
      <c r="Z28" s="157">
        <f t="shared" si="24"/>
        <v>315</v>
      </c>
      <c r="AA28" s="157">
        <f t="shared" si="25"/>
        <v>1101</v>
      </c>
      <c r="AB28" s="157">
        <f t="shared" si="26"/>
        <v>331</v>
      </c>
      <c r="AC28" s="158">
        <f t="shared" si="27"/>
        <v>1159</v>
      </c>
    </row>
    <row r="29" spans="1:29" s="149" customFormat="1" ht="11.1" customHeight="1">
      <c r="A29" s="156">
        <v>24</v>
      </c>
      <c r="B29" s="157">
        <f t="shared" si="0"/>
        <v>160</v>
      </c>
      <c r="C29" s="157">
        <f t="shared" si="1"/>
        <v>559</v>
      </c>
      <c r="D29" s="157">
        <f t="shared" si="2"/>
        <v>181</v>
      </c>
      <c r="E29" s="157">
        <f t="shared" si="3"/>
        <v>632</v>
      </c>
      <c r="F29" s="157">
        <f t="shared" si="4"/>
        <v>194</v>
      </c>
      <c r="G29" s="157">
        <f t="shared" si="5"/>
        <v>680</v>
      </c>
      <c r="H29" s="157">
        <f t="shared" si="6"/>
        <v>228</v>
      </c>
      <c r="I29" s="157">
        <f t="shared" si="7"/>
        <v>798</v>
      </c>
      <c r="J29" s="157">
        <f t="shared" si="8"/>
        <v>238</v>
      </c>
      <c r="K29" s="157">
        <f t="shared" si="9"/>
        <v>832</v>
      </c>
      <c r="L29" s="157">
        <f t="shared" si="10"/>
        <v>249</v>
      </c>
      <c r="M29" s="157">
        <f t="shared" si="11"/>
        <v>871</v>
      </c>
      <c r="N29" s="157">
        <f t="shared" si="12"/>
        <v>257</v>
      </c>
      <c r="O29" s="157">
        <f t="shared" si="13"/>
        <v>901</v>
      </c>
      <c r="P29" s="157">
        <f t="shared" si="14"/>
        <v>274</v>
      </c>
      <c r="Q29" s="157">
        <f t="shared" si="15"/>
        <v>960</v>
      </c>
      <c r="R29" s="157">
        <f t="shared" si="16"/>
        <v>288</v>
      </c>
      <c r="S29" s="157">
        <f t="shared" si="17"/>
        <v>1008</v>
      </c>
      <c r="T29" s="157">
        <f t="shared" si="18"/>
        <v>289</v>
      </c>
      <c r="U29" s="157">
        <f t="shared" si="19"/>
        <v>1013</v>
      </c>
      <c r="V29" s="157">
        <f t="shared" si="20"/>
        <v>302</v>
      </c>
      <c r="W29" s="157">
        <f t="shared" si="21"/>
        <v>1058</v>
      </c>
      <c r="X29" s="157">
        <f t="shared" si="22"/>
        <v>315</v>
      </c>
      <c r="Y29" s="157">
        <f t="shared" si="23"/>
        <v>1104</v>
      </c>
      <c r="Z29" s="157">
        <f t="shared" si="24"/>
        <v>328</v>
      </c>
      <c r="AA29" s="157">
        <f t="shared" si="25"/>
        <v>1149</v>
      </c>
      <c r="AB29" s="157">
        <f t="shared" si="26"/>
        <v>346</v>
      </c>
      <c r="AC29" s="158">
        <f t="shared" si="27"/>
        <v>1210</v>
      </c>
    </row>
    <row r="30" spans="1:29" s="149" customFormat="1" ht="11.1" customHeight="1">
      <c r="A30" s="156">
        <v>25</v>
      </c>
      <c r="B30" s="157">
        <f t="shared" si="0"/>
        <v>167</v>
      </c>
      <c r="C30" s="157">
        <f t="shared" si="1"/>
        <v>583</v>
      </c>
      <c r="D30" s="157">
        <f t="shared" si="2"/>
        <v>188</v>
      </c>
      <c r="E30" s="157">
        <f t="shared" si="3"/>
        <v>658</v>
      </c>
      <c r="F30" s="157">
        <f t="shared" si="4"/>
        <v>203</v>
      </c>
      <c r="G30" s="157">
        <f t="shared" si="5"/>
        <v>709</v>
      </c>
      <c r="H30" s="157">
        <f t="shared" si="6"/>
        <v>238</v>
      </c>
      <c r="I30" s="157">
        <f t="shared" si="7"/>
        <v>832</v>
      </c>
      <c r="J30" s="157">
        <f t="shared" si="8"/>
        <v>248</v>
      </c>
      <c r="K30" s="157">
        <f t="shared" si="9"/>
        <v>866</v>
      </c>
      <c r="L30" s="157">
        <f t="shared" si="10"/>
        <v>259</v>
      </c>
      <c r="M30" s="157">
        <f t="shared" si="11"/>
        <v>907</v>
      </c>
      <c r="N30" s="157">
        <f t="shared" si="12"/>
        <v>268</v>
      </c>
      <c r="O30" s="157">
        <f t="shared" si="13"/>
        <v>939</v>
      </c>
      <c r="P30" s="157">
        <f t="shared" si="14"/>
        <v>286</v>
      </c>
      <c r="Q30" s="157">
        <f t="shared" si="15"/>
        <v>1000</v>
      </c>
      <c r="R30" s="157">
        <f t="shared" si="16"/>
        <v>300</v>
      </c>
      <c r="S30" s="157">
        <f t="shared" si="17"/>
        <v>1050</v>
      </c>
      <c r="T30" s="157">
        <f t="shared" si="18"/>
        <v>302</v>
      </c>
      <c r="U30" s="157">
        <f t="shared" si="19"/>
        <v>1055</v>
      </c>
      <c r="V30" s="157">
        <f t="shared" si="20"/>
        <v>315</v>
      </c>
      <c r="W30" s="157">
        <f t="shared" si="21"/>
        <v>1103</v>
      </c>
      <c r="X30" s="157">
        <f t="shared" si="22"/>
        <v>329</v>
      </c>
      <c r="Y30" s="157">
        <f t="shared" si="23"/>
        <v>1150</v>
      </c>
      <c r="Z30" s="157">
        <f t="shared" si="24"/>
        <v>342</v>
      </c>
      <c r="AA30" s="157">
        <f t="shared" si="25"/>
        <v>1197</v>
      </c>
      <c r="AB30" s="157">
        <f t="shared" si="26"/>
        <v>360</v>
      </c>
      <c r="AC30" s="158">
        <f t="shared" si="27"/>
        <v>1260</v>
      </c>
    </row>
    <row r="31" spans="1:29" s="149" customFormat="1" ht="11.1" customHeight="1">
      <c r="A31" s="156">
        <v>26</v>
      </c>
      <c r="B31" s="157">
        <f t="shared" si="0"/>
        <v>173</v>
      </c>
      <c r="C31" s="157">
        <f t="shared" si="1"/>
        <v>606</v>
      </c>
      <c r="D31" s="157">
        <f t="shared" si="2"/>
        <v>196</v>
      </c>
      <c r="E31" s="157">
        <f t="shared" si="3"/>
        <v>685</v>
      </c>
      <c r="F31" s="157">
        <f t="shared" si="4"/>
        <v>211</v>
      </c>
      <c r="G31" s="157">
        <f t="shared" si="5"/>
        <v>737</v>
      </c>
      <c r="H31" s="157">
        <f t="shared" si="6"/>
        <v>247</v>
      </c>
      <c r="I31" s="157">
        <f t="shared" si="7"/>
        <v>865</v>
      </c>
      <c r="J31" s="157">
        <f t="shared" si="8"/>
        <v>257</v>
      </c>
      <c r="K31" s="157">
        <f t="shared" si="9"/>
        <v>901</v>
      </c>
      <c r="L31" s="157">
        <f t="shared" si="10"/>
        <v>270</v>
      </c>
      <c r="M31" s="157">
        <f t="shared" si="11"/>
        <v>943</v>
      </c>
      <c r="N31" s="157">
        <f t="shared" si="12"/>
        <v>279</v>
      </c>
      <c r="O31" s="157">
        <f t="shared" si="13"/>
        <v>976</v>
      </c>
      <c r="P31" s="157">
        <f t="shared" si="14"/>
        <v>297</v>
      </c>
      <c r="Q31" s="157">
        <f t="shared" si="15"/>
        <v>1040</v>
      </c>
      <c r="R31" s="157">
        <f t="shared" si="16"/>
        <v>312</v>
      </c>
      <c r="S31" s="157">
        <f t="shared" si="17"/>
        <v>1092</v>
      </c>
      <c r="T31" s="157">
        <f t="shared" si="18"/>
        <v>314</v>
      </c>
      <c r="U31" s="157">
        <f t="shared" si="19"/>
        <v>1097</v>
      </c>
      <c r="V31" s="157">
        <f t="shared" si="20"/>
        <v>328</v>
      </c>
      <c r="W31" s="157">
        <f t="shared" si="21"/>
        <v>1147</v>
      </c>
      <c r="X31" s="157">
        <f t="shared" si="22"/>
        <v>342</v>
      </c>
      <c r="Y31" s="157">
        <f t="shared" si="23"/>
        <v>1196</v>
      </c>
      <c r="Z31" s="157">
        <f t="shared" si="24"/>
        <v>356</v>
      </c>
      <c r="AA31" s="157">
        <f t="shared" si="25"/>
        <v>1245</v>
      </c>
      <c r="AB31" s="157">
        <f t="shared" si="26"/>
        <v>374</v>
      </c>
      <c r="AC31" s="158">
        <f t="shared" si="27"/>
        <v>1310</v>
      </c>
    </row>
    <row r="32" spans="1:29" s="149" customFormat="1" ht="11.1" customHeight="1">
      <c r="A32" s="156">
        <v>27</v>
      </c>
      <c r="B32" s="157">
        <f t="shared" si="0"/>
        <v>180</v>
      </c>
      <c r="C32" s="157">
        <f t="shared" si="1"/>
        <v>629</v>
      </c>
      <c r="D32" s="157">
        <f t="shared" si="2"/>
        <v>203</v>
      </c>
      <c r="E32" s="157">
        <f t="shared" si="3"/>
        <v>711</v>
      </c>
      <c r="F32" s="157">
        <f t="shared" si="4"/>
        <v>219</v>
      </c>
      <c r="G32" s="157">
        <f t="shared" si="5"/>
        <v>765</v>
      </c>
      <c r="H32" s="157">
        <f t="shared" si="6"/>
        <v>257</v>
      </c>
      <c r="I32" s="157">
        <f t="shared" si="7"/>
        <v>898</v>
      </c>
      <c r="J32" s="157">
        <f t="shared" si="8"/>
        <v>267</v>
      </c>
      <c r="K32" s="157">
        <f t="shared" si="9"/>
        <v>936</v>
      </c>
      <c r="L32" s="157">
        <f t="shared" si="10"/>
        <v>280</v>
      </c>
      <c r="M32" s="157">
        <f t="shared" si="11"/>
        <v>980</v>
      </c>
      <c r="N32" s="157">
        <f t="shared" si="12"/>
        <v>290</v>
      </c>
      <c r="O32" s="157">
        <f t="shared" si="13"/>
        <v>1014</v>
      </c>
      <c r="P32" s="157">
        <f t="shared" si="14"/>
        <v>309</v>
      </c>
      <c r="Q32" s="157">
        <f t="shared" si="15"/>
        <v>1080</v>
      </c>
      <c r="R32" s="157">
        <f t="shared" si="16"/>
        <v>324</v>
      </c>
      <c r="S32" s="157">
        <f t="shared" si="17"/>
        <v>1134</v>
      </c>
      <c r="T32" s="157">
        <f t="shared" si="18"/>
        <v>326</v>
      </c>
      <c r="U32" s="157">
        <f t="shared" si="19"/>
        <v>1140</v>
      </c>
      <c r="V32" s="157">
        <f t="shared" si="20"/>
        <v>340</v>
      </c>
      <c r="W32" s="157">
        <f t="shared" si="21"/>
        <v>1191</v>
      </c>
      <c r="X32" s="157">
        <f t="shared" si="22"/>
        <v>355</v>
      </c>
      <c r="Y32" s="157">
        <f t="shared" si="23"/>
        <v>1242</v>
      </c>
      <c r="Z32" s="157">
        <f t="shared" si="24"/>
        <v>369</v>
      </c>
      <c r="AA32" s="157">
        <f t="shared" si="25"/>
        <v>1293</v>
      </c>
      <c r="AB32" s="157">
        <f t="shared" si="26"/>
        <v>389</v>
      </c>
      <c r="AC32" s="158">
        <f t="shared" si="27"/>
        <v>1361</v>
      </c>
    </row>
    <row r="33" spans="1:29" s="149" customFormat="1" ht="11.1" customHeight="1">
      <c r="A33" s="156">
        <v>28</v>
      </c>
      <c r="B33" s="157">
        <f t="shared" si="0"/>
        <v>186</v>
      </c>
      <c r="C33" s="157">
        <f t="shared" si="1"/>
        <v>653</v>
      </c>
      <c r="D33" s="157">
        <f t="shared" si="2"/>
        <v>211</v>
      </c>
      <c r="E33" s="157">
        <f t="shared" si="3"/>
        <v>737</v>
      </c>
      <c r="F33" s="157">
        <f t="shared" si="4"/>
        <v>227</v>
      </c>
      <c r="G33" s="157">
        <f t="shared" si="5"/>
        <v>794</v>
      </c>
      <c r="H33" s="157">
        <f t="shared" si="6"/>
        <v>266</v>
      </c>
      <c r="I33" s="157">
        <f t="shared" si="7"/>
        <v>931</v>
      </c>
      <c r="J33" s="157">
        <f t="shared" si="8"/>
        <v>277</v>
      </c>
      <c r="K33" s="157">
        <f t="shared" si="9"/>
        <v>970</v>
      </c>
      <c r="L33" s="157">
        <f t="shared" si="10"/>
        <v>290</v>
      </c>
      <c r="M33" s="157">
        <f t="shared" si="11"/>
        <v>1016</v>
      </c>
      <c r="N33" s="157">
        <f t="shared" si="12"/>
        <v>300</v>
      </c>
      <c r="O33" s="157">
        <f t="shared" si="13"/>
        <v>1051</v>
      </c>
      <c r="P33" s="157">
        <f t="shared" si="14"/>
        <v>320</v>
      </c>
      <c r="Q33" s="157">
        <f t="shared" si="15"/>
        <v>1120</v>
      </c>
      <c r="R33" s="157">
        <f t="shared" si="16"/>
        <v>336</v>
      </c>
      <c r="S33" s="157">
        <f t="shared" si="17"/>
        <v>1176</v>
      </c>
      <c r="T33" s="157">
        <f t="shared" si="18"/>
        <v>338</v>
      </c>
      <c r="U33" s="157">
        <f t="shared" si="19"/>
        <v>1182</v>
      </c>
      <c r="V33" s="157">
        <f t="shared" si="20"/>
        <v>353</v>
      </c>
      <c r="W33" s="157">
        <f t="shared" si="21"/>
        <v>1235</v>
      </c>
      <c r="X33" s="157">
        <f t="shared" si="22"/>
        <v>368</v>
      </c>
      <c r="Y33" s="157">
        <f t="shared" si="23"/>
        <v>1288</v>
      </c>
      <c r="Z33" s="157">
        <f t="shared" si="24"/>
        <v>383</v>
      </c>
      <c r="AA33" s="157">
        <f t="shared" si="25"/>
        <v>1341</v>
      </c>
      <c r="AB33" s="157">
        <f t="shared" si="26"/>
        <v>403</v>
      </c>
      <c r="AC33" s="158">
        <f t="shared" si="27"/>
        <v>1411</v>
      </c>
    </row>
    <row r="34" spans="1:29" s="149" customFormat="1" ht="11.1" customHeight="1">
      <c r="A34" s="156">
        <v>29</v>
      </c>
      <c r="B34" s="157">
        <f t="shared" si="0"/>
        <v>193</v>
      </c>
      <c r="C34" s="157">
        <f t="shared" si="1"/>
        <v>676</v>
      </c>
      <c r="D34" s="157">
        <f t="shared" si="2"/>
        <v>218</v>
      </c>
      <c r="E34" s="157">
        <f t="shared" si="3"/>
        <v>764</v>
      </c>
      <c r="F34" s="157">
        <f t="shared" si="4"/>
        <v>235</v>
      </c>
      <c r="G34" s="157">
        <f t="shared" si="5"/>
        <v>822</v>
      </c>
      <c r="H34" s="157">
        <f t="shared" si="6"/>
        <v>276</v>
      </c>
      <c r="I34" s="157">
        <f t="shared" si="7"/>
        <v>965</v>
      </c>
      <c r="J34" s="157">
        <f t="shared" si="8"/>
        <v>287</v>
      </c>
      <c r="K34" s="157">
        <f t="shared" si="9"/>
        <v>1005</v>
      </c>
      <c r="L34" s="157">
        <f t="shared" si="10"/>
        <v>301</v>
      </c>
      <c r="M34" s="157">
        <f t="shared" si="11"/>
        <v>1052</v>
      </c>
      <c r="N34" s="157">
        <f t="shared" si="12"/>
        <v>311</v>
      </c>
      <c r="O34" s="157">
        <f t="shared" si="13"/>
        <v>1089</v>
      </c>
      <c r="P34" s="157">
        <f t="shared" si="14"/>
        <v>331</v>
      </c>
      <c r="Q34" s="157">
        <f t="shared" si="15"/>
        <v>1160</v>
      </c>
      <c r="R34" s="157">
        <f t="shared" si="16"/>
        <v>348</v>
      </c>
      <c r="S34" s="157">
        <f t="shared" si="17"/>
        <v>1218</v>
      </c>
      <c r="T34" s="157">
        <f t="shared" si="18"/>
        <v>350</v>
      </c>
      <c r="U34" s="157">
        <f t="shared" si="19"/>
        <v>1224</v>
      </c>
      <c r="V34" s="157">
        <f t="shared" si="20"/>
        <v>365</v>
      </c>
      <c r="W34" s="157">
        <f t="shared" si="21"/>
        <v>1279</v>
      </c>
      <c r="X34" s="157">
        <f t="shared" si="22"/>
        <v>381</v>
      </c>
      <c r="Y34" s="157">
        <f t="shared" si="23"/>
        <v>1334</v>
      </c>
      <c r="Z34" s="157">
        <f t="shared" si="24"/>
        <v>397</v>
      </c>
      <c r="AA34" s="157">
        <f t="shared" si="25"/>
        <v>1389</v>
      </c>
      <c r="AB34" s="157">
        <f t="shared" si="26"/>
        <v>418</v>
      </c>
      <c r="AC34" s="158">
        <f t="shared" si="27"/>
        <v>1462</v>
      </c>
    </row>
    <row r="35" spans="1:29" s="149" customFormat="1" ht="11.1" customHeight="1" thickBot="1">
      <c r="A35" s="159">
        <v>30</v>
      </c>
      <c r="B35" s="160">
        <f t="shared" si="0"/>
        <v>200</v>
      </c>
      <c r="C35" s="160">
        <f t="shared" si="1"/>
        <v>699</v>
      </c>
      <c r="D35" s="160">
        <f t="shared" si="2"/>
        <v>226</v>
      </c>
      <c r="E35" s="160">
        <f t="shared" si="3"/>
        <v>790</v>
      </c>
      <c r="F35" s="160">
        <f t="shared" si="4"/>
        <v>243</v>
      </c>
      <c r="G35" s="160">
        <f t="shared" si="5"/>
        <v>851</v>
      </c>
      <c r="H35" s="160">
        <f t="shared" si="6"/>
        <v>285</v>
      </c>
      <c r="I35" s="160">
        <f t="shared" si="7"/>
        <v>998</v>
      </c>
      <c r="J35" s="160">
        <f t="shared" si="8"/>
        <v>297</v>
      </c>
      <c r="K35" s="160">
        <f t="shared" si="9"/>
        <v>1040</v>
      </c>
      <c r="L35" s="160">
        <f t="shared" si="10"/>
        <v>311</v>
      </c>
      <c r="M35" s="160">
        <f t="shared" si="11"/>
        <v>1089</v>
      </c>
      <c r="N35" s="160">
        <f t="shared" si="12"/>
        <v>322</v>
      </c>
      <c r="O35" s="160">
        <f t="shared" si="13"/>
        <v>1126</v>
      </c>
      <c r="P35" s="160">
        <f t="shared" si="14"/>
        <v>343</v>
      </c>
      <c r="Q35" s="160">
        <f t="shared" si="15"/>
        <v>1200</v>
      </c>
      <c r="R35" s="160">
        <f t="shared" si="16"/>
        <v>360</v>
      </c>
      <c r="S35" s="160">
        <f t="shared" si="17"/>
        <v>1261</v>
      </c>
      <c r="T35" s="160">
        <f t="shared" si="18"/>
        <v>362</v>
      </c>
      <c r="U35" s="160">
        <f t="shared" si="19"/>
        <v>1266</v>
      </c>
      <c r="V35" s="160">
        <f t="shared" si="20"/>
        <v>378</v>
      </c>
      <c r="W35" s="160">
        <f t="shared" si="21"/>
        <v>1323</v>
      </c>
      <c r="X35" s="160">
        <f t="shared" si="22"/>
        <v>394</v>
      </c>
      <c r="Y35" s="160">
        <f t="shared" si="23"/>
        <v>1380</v>
      </c>
      <c r="Z35" s="160">
        <f t="shared" si="24"/>
        <v>410</v>
      </c>
      <c r="AA35" s="160">
        <f t="shared" si="25"/>
        <v>1436</v>
      </c>
      <c r="AB35" s="160">
        <f t="shared" si="26"/>
        <v>432</v>
      </c>
      <c r="AC35" s="161">
        <f t="shared" si="27"/>
        <v>1512</v>
      </c>
    </row>
    <row r="36" spans="1:29" ht="3" customHeight="1" thickBot="1">
      <c r="A36" s="252"/>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162"/>
      <c r="AC36" s="163"/>
    </row>
    <row r="37" spans="1:29" ht="12" customHeight="1">
      <c r="A37" s="254"/>
      <c r="B37" s="250" t="s">
        <v>76</v>
      </c>
      <c r="C37" s="250"/>
      <c r="D37" s="250" t="s">
        <v>77</v>
      </c>
      <c r="E37" s="250"/>
      <c r="F37" s="250" t="s">
        <v>78</v>
      </c>
      <c r="G37" s="250"/>
      <c r="H37" s="250" t="s">
        <v>79</v>
      </c>
      <c r="I37" s="250"/>
      <c r="J37" s="250" t="s">
        <v>80</v>
      </c>
      <c r="K37" s="250"/>
      <c r="L37" s="250" t="s">
        <v>81</v>
      </c>
      <c r="M37" s="250"/>
      <c r="N37" s="250" t="s">
        <v>82</v>
      </c>
      <c r="O37" s="250"/>
      <c r="P37" s="250" t="s">
        <v>83</v>
      </c>
      <c r="Q37" s="250"/>
      <c r="R37" s="250" t="s">
        <v>84</v>
      </c>
      <c r="S37" s="250"/>
      <c r="T37" s="250" t="s">
        <v>85</v>
      </c>
      <c r="U37" s="250"/>
      <c r="V37" s="250" t="s">
        <v>86</v>
      </c>
      <c r="W37" s="250"/>
      <c r="X37" s="250" t="s">
        <v>87</v>
      </c>
      <c r="Y37" s="250"/>
      <c r="Z37" s="250" t="s">
        <v>88</v>
      </c>
      <c r="AA37" s="250"/>
      <c r="AB37" s="250"/>
      <c r="AC37" s="251"/>
    </row>
    <row r="38" spans="1:29" ht="12" customHeight="1">
      <c r="A38" s="255"/>
      <c r="B38" s="248">
        <v>25200</v>
      </c>
      <c r="C38" s="248"/>
      <c r="D38" s="248">
        <v>26400</v>
      </c>
      <c r="E38" s="248"/>
      <c r="F38" s="245">
        <v>27600</v>
      </c>
      <c r="G38" s="249"/>
      <c r="H38" s="248">
        <v>28800</v>
      </c>
      <c r="I38" s="248"/>
      <c r="J38" s="248">
        <v>30300</v>
      </c>
      <c r="K38" s="248"/>
      <c r="L38" s="248">
        <v>31800</v>
      </c>
      <c r="M38" s="248"/>
      <c r="N38" s="248">
        <v>33300</v>
      </c>
      <c r="O38" s="248"/>
      <c r="P38" s="248">
        <v>34800</v>
      </c>
      <c r="Q38" s="248"/>
      <c r="R38" s="248">
        <v>36300</v>
      </c>
      <c r="S38" s="248"/>
      <c r="T38" s="248">
        <v>38200</v>
      </c>
      <c r="U38" s="248"/>
      <c r="V38" s="245">
        <v>40100</v>
      </c>
      <c r="W38" s="249"/>
      <c r="X38" s="245">
        <v>42000</v>
      </c>
      <c r="Y38" s="249"/>
      <c r="Z38" s="248">
        <v>43900</v>
      </c>
      <c r="AA38" s="245"/>
      <c r="AB38" s="248"/>
      <c r="AC38" s="257"/>
    </row>
    <row r="39" spans="1:29" ht="12" customHeight="1">
      <c r="A39" s="256"/>
      <c r="B39" s="164" t="s">
        <v>74</v>
      </c>
      <c r="C39" s="164" t="s">
        <v>75</v>
      </c>
      <c r="D39" s="164" t="s">
        <v>74</v>
      </c>
      <c r="E39" s="164" t="s">
        <v>75</v>
      </c>
      <c r="F39" s="164" t="s">
        <v>74</v>
      </c>
      <c r="G39" s="164" t="s">
        <v>75</v>
      </c>
      <c r="H39" s="164" t="s">
        <v>74</v>
      </c>
      <c r="I39" s="164" t="s">
        <v>75</v>
      </c>
      <c r="J39" s="164" t="s">
        <v>74</v>
      </c>
      <c r="K39" s="164" t="s">
        <v>75</v>
      </c>
      <c r="L39" s="164" t="s">
        <v>74</v>
      </c>
      <c r="M39" s="164" t="s">
        <v>75</v>
      </c>
      <c r="N39" s="164" t="s">
        <v>74</v>
      </c>
      <c r="O39" s="164" t="s">
        <v>75</v>
      </c>
      <c r="P39" s="164" t="s">
        <v>74</v>
      </c>
      <c r="Q39" s="164" t="s">
        <v>75</v>
      </c>
      <c r="R39" s="164" t="s">
        <v>74</v>
      </c>
      <c r="S39" s="164" t="s">
        <v>75</v>
      </c>
      <c r="T39" s="164" t="s">
        <v>74</v>
      </c>
      <c r="U39" s="164" t="s">
        <v>75</v>
      </c>
      <c r="V39" s="164" t="s">
        <v>74</v>
      </c>
      <c r="W39" s="164" t="s">
        <v>75</v>
      </c>
      <c r="X39" s="164" t="s">
        <v>74</v>
      </c>
      <c r="Y39" s="164" t="s">
        <v>75</v>
      </c>
      <c r="Z39" s="164" t="s">
        <v>74</v>
      </c>
      <c r="AA39" s="165" t="s">
        <v>75</v>
      </c>
      <c r="AB39" s="164"/>
      <c r="AC39" s="166"/>
    </row>
    <row r="40" spans="1:29" s="149" customFormat="1" ht="11.1" customHeight="1">
      <c r="A40" s="156">
        <v>1</v>
      </c>
      <c r="B40" s="157">
        <f t="shared" ref="B40:B69" si="28">ROUND($B$38*$A40/30*$AE$4*20/100,0)</f>
        <v>15</v>
      </c>
      <c r="C40" s="157">
        <f t="shared" ref="C40:C69" si="29">ROUND($B$38*$A40/30*$AE$4*70/100,0)</f>
        <v>53</v>
      </c>
      <c r="D40" s="157">
        <f t="shared" ref="D40:D69" si="30">ROUND($D$38*$A40/30*$AE$4*20/100,0)</f>
        <v>16</v>
      </c>
      <c r="E40" s="157">
        <f t="shared" ref="E40:E69" si="31">ROUND($D$38*$A40/30*$AE$4*70/100,0)</f>
        <v>55</v>
      </c>
      <c r="F40" s="157">
        <f t="shared" ref="F40:F69" si="32">ROUND($F$38*$A40/30*$AE$4*20/100,0)</f>
        <v>17</v>
      </c>
      <c r="G40" s="157">
        <f t="shared" ref="G40:G69" si="33">ROUND($F$38*$A40/30*$AE$4*70/100,0)</f>
        <v>58</v>
      </c>
      <c r="H40" s="157">
        <f t="shared" ref="H40:H69" si="34">ROUND($H$38*$A40/30*$AE$4*20/100,0)</f>
        <v>17</v>
      </c>
      <c r="I40" s="157">
        <f t="shared" ref="I40:I69" si="35">ROUND($H$38*$A40/30*$AE$4*70/100,0)</f>
        <v>60</v>
      </c>
      <c r="J40" s="157">
        <f t="shared" ref="J40:J69" si="36">ROUND($J$38*$A40/30*$AE$4*20/100,0)</f>
        <v>18</v>
      </c>
      <c r="K40" s="157">
        <f t="shared" ref="K40:K69" si="37">ROUND($J$38*$A40/30*$AE$4*70/100,0)</f>
        <v>64</v>
      </c>
      <c r="L40" s="157">
        <f t="shared" ref="L40:L69" si="38">ROUND($L$38*$A40/30*$AE$4*20/100,0)</f>
        <v>19</v>
      </c>
      <c r="M40" s="157">
        <f t="shared" ref="M40:M69" si="39">ROUND($L$38*$A40/30*$AE$4*70/100,0)</f>
        <v>67</v>
      </c>
      <c r="N40" s="157">
        <f t="shared" ref="N40:N69" si="40">ROUND($N$38*$A40/30*$AE$4*20/100,0)</f>
        <v>20</v>
      </c>
      <c r="O40" s="157">
        <f t="shared" ref="O40:O69" si="41">ROUND($N$38*$A40/30*$AE$4*70/100,0)</f>
        <v>70</v>
      </c>
      <c r="P40" s="157">
        <f t="shared" ref="P40:P69" si="42">ROUND($P$38*$A40/30*$AE$4*20/100,0)</f>
        <v>21</v>
      </c>
      <c r="Q40" s="157">
        <f t="shared" ref="Q40:Q69" si="43">ROUND($P$38*$A40/30*$AE$4*70/100,0)</f>
        <v>73</v>
      </c>
      <c r="R40" s="157">
        <f t="shared" ref="R40:R69" si="44">ROUND($R$38*$A40/30*$AE$4*20/100,0)</f>
        <v>22</v>
      </c>
      <c r="S40" s="157">
        <f t="shared" ref="S40:S69" si="45">ROUND($R$38*$A40/30*$AE$4*70/100,0)</f>
        <v>76</v>
      </c>
      <c r="T40" s="157">
        <f t="shared" ref="T40:T69" si="46">ROUND($T$38*$A40/30*$AE$4*20/100,0)</f>
        <v>23</v>
      </c>
      <c r="U40" s="157">
        <f t="shared" ref="U40:U69" si="47">ROUND($T$38*$A40/30*$AE$4*70/100,0)</f>
        <v>80</v>
      </c>
      <c r="V40" s="157">
        <f t="shared" ref="V40:V69" si="48">ROUND($V$38*$A40/30*$AE$4*20/100,0)</f>
        <v>24</v>
      </c>
      <c r="W40" s="157">
        <f t="shared" ref="W40:W69" si="49">ROUND($V$38*$A40/30*$AE$4*70/100,0)</f>
        <v>84</v>
      </c>
      <c r="X40" s="157">
        <f t="shared" ref="X40:X69" si="50">ROUND($X$38*$A40/30*$AE$4*20/100,0)</f>
        <v>25</v>
      </c>
      <c r="Y40" s="157">
        <f t="shared" ref="Y40:Y69" si="51">ROUND($X$38*$A40/30*$AE$4*70/100,0)</f>
        <v>88</v>
      </c>
      <c r="Z40" s="167">
        <f t="shared" ref="Z40:Z69" si="52">ROUND($Z$38*$A40/30*$AE$4*20/100,0)</f>
        <v>26</v>
      </c>
      <c r="AA40" s="168">
        <f t="shared" ref="AA40:AA69" si="53">ROUND($Z$38*$A40/30*$AE$4*70/100,0)</f>
        <v>92</v>
      </c>
      <c r="AB40" s="167"/>
      <c r="AC40" s="158"/>
    </row>
    <row r="41" spans="1:29" s="149" customFormat="1" ht="11.1" customHeight="1">
      <c r="A41" s="156">
        <v>2</v>
      </c>
      <c r="B41" s="157">
        <f t="shared" si="28"/>
        <v>30</v>
      </c>
      <c r="C41" s="157">
        <f t="shared" si="29"/>
        <v>106</v>
      </c>
      <c r="D41" s="157">
        <f t="shared" si="30"/>
        <v>32</v>
      </c>
      <c r="E41" s="157">
        <f t="shared" si="31"/>
        <v>111</v>
      </c>
      <c r="F41" s="157">
        <f t="shared" si="32"/>
        <v>33</v>
      </c>
      <c r="G41" s="157">
        <f t="shared" si="33"/>
        <v>116</v>
      </c>
      <c r="H41" s="157">
        <f t="shared" si="34"/>
        <v>35</v>
      </c>
      <c r="I41" s="157">
        <f t="shared" si="35"/>
        <v>121</v>
      </c>
      <c r="J41" s="157">
        <f t="shared" si="36"/>
        <v>36</v>
      </c>
      <c r="K41" s="157">
        <f t="shared" si="37"/>
        <v>127</v>
      </c>
      <c r="L41" s="157">
        <f t="shared" si="38"/>
        <v>38</v>
      </c>
      <c r="M41" s="157">
        <f t="shared" si="39"/>
        <v>134</v>
      </c>
      <c r="N41" s="157">
        <f t="shared" si="40"/>
        <v>40</v>
      </c>
      <c r="O41" s="157">
        <f t="shared" si="41"/>
        <v>140</v>
      </c>
      <c r="P41" s="157">
        <f t="shared" si="42"/>
        <v>42</v>
      </c>
      <c r="Q41" s="157">
        <f t="shared" si="43"/>
        <v>146</v>
      </c>
      <c r="R41" s="157">
        <f t="shared" si="44"/>
        <v>44</v>
      </c>
      <c r="S41" s="157">
        <f t="shared" si="45"/>
        <v>152</v>
      </c>
      <c r="T41" s="157">
        <f t="shared" si="46"/>
        <v>46</v>
      </c>
      <c r="U41" s="157">
        <f t="shared" si="47"/>
        <v>160</v>
      </c>
      <c r="V41" s="157">
        <f t="shared" si="48"/>
        <v>48</v>
      </c>
      <c r="W41" s="157">
        <f t="shared" si="49"/>
        <v>168</v>
      </c>
      <c r="X41" s="157">
        <f t="shared" si="50"/>
        <v>50</v>
      </c>
      <c r="Y41" s="157">
        <f t="shared" si="51"/>
        <v>176</v>
      </c>
      <c r="Z41" s="167">
        <f t="shared" si="52"/>
        <v>53</v>
      </c>
      <c r="AA41" s="168">
        <f t="shared" si="53"/>
        <v>184</v>
      </c>
      <c r="AB41" s="167"/>
      <c r="AC41" s="158"/>
    </row>
    <row r="42" spans="1:29" s="149" customFormat="1" ht="11.1" customHeight="1">
      <c r="A42" s="156">
        <v>3</v>
      </c>
      <c r="B42" s="157">
        <f t="shared" si="28"/>
        <v>45</v>
      </c>
      <c r="C42" s="157">
        <f t="shared" si="29"/>
        <v>159</v>
      </c>
      <c r="D42" s="157">
        <f t="shared" si="30"/>
        <v>48</v>
      </c>
      <c r="E42" s="157">
        <f t="shared" si="31"/>
        <v>166</v>
      </c>
      <c r="F42" s="157">
        <f t="shared" si="32"/>
        <v>50</v>
      </c>
      <c r="G42" s="157">
        <f t="shared" si="33"/>
        <v>174</v>
      </c>
      <c r="H42" s="157">
        <f t="shared" si="34"/>
        <v>52</v>
      </c>
      <c r="I42" s="157">
        <f t="shared" si="35"/>
        <v>181</v>
      </c>
      <c r="J42" s="157">
        <f t="shared" si="36"/>
        <v>55</v>
      </c>
      <c r="K42" s="157">
        <f t="shared" si="37"/>
        <v>191</v>
      </c>
      <c r="L42" s="157">
        <f t="shared" si="38"/>
        <v>57</v>
      </c>
      <c r="M42" s="157">
        <f t="shared" si="39"/>
        <v>200</v>
      </c>
      <c r="N42" s="157">
        <f t="shared" si="40"/>
        <v>60</v>
      </c>
      <c r="O42" s="157">
        <f t="shared" si="41"/>
        <v>210</v>
      </c>
      <c r="P42" s="157">
        <f t="shared" si="42"/>
        <v>63</v>
      </c>
      <c r="Q42" s="157">
        <f t="shared" si="43"/>
        <v>219</v>
      </c>
      <c r="R42" s="157">
        <f t="shared" si="44"/>
        <v>65</v>
      </c>
      <c r="S42" s="157">
        <f t="shared" si="45"/>
        <v>229</v>
      </c>
      <c r="T42" s="157">
        <f t="shared" si="46"/>
        <v>69</v>
      </c>
      <c r="U42" s="157">
        <f t="shared" si="47"/>
        <v>241</v>
      </c>
      <c r="V42" s="157">
        <f t="shared" si="48"/>
        <v>72</v>
      </c>
      <c r="W42" s="157">
        <f t="shared" si="49"/>
        <v>253</v>
      </c>
      <c r="X42" s="157">
        <f t="shared" si="50"/>
        <v>76</v>
      </c>
      <c r="Y42" s="157">
        <f t="shared" si="51"/>
        <v>265</v>
      </c>
      <c r="Z42" s="167">
        <f t="shared" si="52"/>
        <v>79</v>
      </c>
      <c r="AA42" s="168">
        <f t="shared" si="53"/>
        <v>277</v>
      </c>
      <c r="AB42" s="167"/>
      <c r="AC42" s="158"/>
    </row>
    <row r="43" spans="1:29" s="149" customFormat="1" ht="11.1" customHeight="1">
      <c r="A43" s="156">
        <v>4</v>
      </c>
      <c r="B43" s="157">
        <f t="shared" si="28"/>
        <v>60</v>
      </c>
      <c r="C43" s="157">
        <f t="shared" si="29"/>
        <v>212</v>
      </c>
      <c r="D43" s="157">
        <f t="shared" si="30"/>
        <v>63</v>
      </c>
      <c r="E43" s="157">
        <f t="shared" si="31"/>
        <v>222</v>
      </c>
      <c r="F43" s="157">
        <f t="shared" si="32"/>
        <v>66</v>
      </c>
      <c r="G43" s="157">
        <f t="shared" si="33"/>
        <v>232</v>
      </c>
      <c r="H43" s="157">
        <f t="shared" si="34"/>
        <v>69</v>
      </c>
      <c r="I43" s="157">
        <f t="shared" si="35"/>
        <v>242</v>
      </c>
      <c r="J43" s="157">
        <f t="shared" si="36"/>
        <v>73</v>
      </c>
      <c r="K43" s="157">
        <f t="shared" si="37"/>
        <v>255</v>
      </c>
      <c r="L43" s="157">
        <f t="shared" si="38"/>
        <v>76</v>
      </c>
      <c r="M43" s="157">
        <f t="shared" si="39"/>
        <v>267</v>
      </c>
      <c r="N43" s="157">
        <f t="shared" si="40"/>
        <v>80</v>
      </c>
      <c r="O43" s="157">
        <f t="shared" si="41"/>
        <v>280</v>
      </c>
      <c r="P43" s="157">
        <f t="shared" si="42"/>
        <v>84</v>
      </c>
      <c r="Q43" s="157">
        <f t="shared" si="43"/>
        <v>292</v>
      </c>
      <c r="R43" s="157">
        <f t="shared" si="44"/>
        <v>87</v>
      </c>
      <c r="S43" s="157">
        <f t="shared" si="45"/>
        <v>305</v>
      </c>
      <c r="T43" s="157">
        <f t="shared" si="46"/>
        <v>92</v>
      </c>
      <c r="U43" s="157">
        <f t="shared" si="47"/>
        <v>321</v>
      </c>
      <c r="V43" s="157">
        <f t="shared" si="48"/>
        <v>96</v>
      </c>
      <c r="W43" s="157">
        <f t="shared" si="49"/>
        <v>337</v>
      </c>
      <c r="X43" s="157">
        <f t="shared" si="50"/>
        <v>101</v>
      </c>
      <c r="Y43" s="157">
        <f t="shared" si="51"/>
        <v>353</v>
      </c>
      <c r="Z43" s="167">
        <f t="shared" si="52"/>
        <v>105</v>
      </c>
      <c r="AA43" s="168">
        <f t="shared" si="53"/>
        <v>369</v>
      </c>
      <c r="AB43" s="167"/>
      <c r="AC43" s="158"/>
    </row>
    <row r="44" spans="1:29" s="149" customFormat="1" ht="11.1" customHeight="1">
      <c r="A44" s="156">
        <v>5</v>
      </c>
      <c r="B44" s="157">
        <f t="shared" si="28"/>
        <v>76</v>
      </c>
      <c r="C44" s="157">
        <f t="shared" si="29"/>
        <v>265</v>
      </c>
      <c r="D44" s="157">
        <f t="shared" si="30"/>
        <v>79</v>
      </c>
      <c r="E44" s="157">
        <f t="shared" si="31"/>
        <v>277</v>
      </c>
      <c r="F44" s="157">
        <f t="shared" si="32"/>
        <v>83</v>
      </c>
      <c r="G44" s="157">
        <f t="shared" si="33"/>
        <v>290</v>
      </c>
      <c r="H44" s="157">
        <f t="shared" si="34"/>
        <v>86</v>
      </c>
      <c r="I44" s="157">
        <f t="shared" si="35"/>
        <v>302</v>
      </c>
      <c r="J44" s="157">
        <f t="shared" si="36"/>
        <v>91</v>
      </c>
      <c r="K44" s="157">
        <f t="shared" si="37"/>
        <v>318</v>
      </c>
      <c r="L44" s="157">
        <f t="shared" si="38"/>
        <v>95</v>
      </c>
      <c r="M44" s="157">
        <f t="shared" si="39"/>
        <v>334</v>
      </c>
      <c r="N44" s="157">
        <f t="shared" si="40"/>
        <v>100</v>
      </c>
      <c r="O44" s="157">
        <f t="shared" si="41"/>
        <v>350</v>
      </c>
      <c r="P44" s="157">
        <f t="shared" si="42"/>
        <v>104</v>
      </c>
      <c r="Q44" s="157">
        <f t="shared" si="43"/>
        <v>365</v>
      </c>
      <c r="R44" s="157">
        <f t="shared" si="44"/>
        <v>109</v>
      </c>
      <c r="S44" s="157">
        <f t="shared" si="45"/>
        <v>381</v>
      </c>
      <c r="T44" s="157">
        <f t="shared" si="46"/>
        <v>115</v>
      </c>
      <c r="U44" s="157">
        <f t="shared" si="47"/>
        <v>401</v>
      </c>
      <c r="V44" s="157">
        <f t="shared" si="48"/>
        <v>120</v>
      </c>
      <c r="W44" s="157">
        <f t="shared" si="49"/>
        <v>421</v>
      </c>
      <c r="X44" s="157">
        <f t="shared" si="50"/>
        <v>126</v>
      </c>
      <c r="Y44" s="157">
        <f t="shared" si="51"/>
        <v>441</v>
      </c>
      <c r="Z44" s="167">
        <f t="shared" si="52"/>
        <v>132</v>
      </c>
      <c r="AA44" s="168">
        <f t="shared" si="53"/>
        <v>461</v>
      </c>
      <c r="AB44" s="167"/>
      <c r="AC44" s="158"/>
    </row>
    <row r="45" spans="1:29" s="149" customFormat="1" ht="11.1" customHeight="1">
      <c r="A45" s="156">
        <v>6</v>
      </c>
      <c r="B45" s="157">
        <f t="shared" si="28"/>
        <v>91</v>
      </c>
      <c r="C45" s="157">
        <f t="shared" si="29"/>
        <v>318</v>
      </c>
      <c r="D45" s="157">
        <f t="shared" si="30"/>
        <v>95</v>
      </c>
      <c r="E45" s="157">
        <f t="shared" si="31"/>
        <v>333</v>
      </c>
      <c r="F45" s="157">
        <f t="shared" si="32"/>
        <v>99</v>
      </c>
      <c r="G45" s="157">
        <f t="shared" si="33"/>
        <v>348</v>
      </c>
      <c r="H45" s="157">
        <f t="shared" si="34"/>
        <v>104</v>
      </c>
      <c r="I45" s="157">
        <f t="shared" si="35"/>
        <v>363</v>
      </c>
      <c r="J45" s="157">
        <f t="shared" si="36"/>
        <v>109</v>
      </c>
      <c r="K45" s="157">
        <f t="shared" si="37"/>
        <v>382</v>
      </c>
      <c r="L45" s="157">
        <f t="shared" si="38"/>
        <v>114</v>
      </c>
      <c r="M45" s="157">
        <f t="shared" si="39"/>
        <v>401</v>
      </c>
      <c r="N45" s="157">
        <f t="shared" si="40"/>
        <v>120</v>
      </c>
      <c r="O45" s="157">
        <f t="shared" si="41"/>
        <v>420</v>
      </c>
      <c r="P45" s="157">
        <f t="shared" si="42"/>
        <v>125</v>
      </c>
      <c r="Q45" s="157">
        <f t="shared" si="43"/>
        <v>438</v>
      </c>
      <c r="R45" s="157">
        <f t="shared" si="44"/>
        <v>131</v>
      </c>
      <c r="S45" s="157">
        <f t="shared" si="45"/>
        <v>457</v>
      </c>
      <c r="T45" s="157">
        <f t="shared" si="46"/>
        <v>138</v>
      </c>
      <c r="U45" s="157">
        <f t="shared" si="47"/>
        <v>481</v>
      </c>
      <c r="V45" s="157">
        <f t="shared" si="48"/>
        <v>144</v>
      </c>
      <c r="W45" s="157">
        <f t="shared" si="49"/>
        <v>505</v>
      </c>
      <c r="X45" s="157">
        <f t="shared" si="50"/>
        <v>151</v>
      </c>
      <c r="Y45" s="157">
        <f t="shared" si="51"/>
        <v>529</v>
      </c>
      <c r="Z45" s="167">
        <f t="shared" si="52"/>
        <v>158</v>
      </c>
      <c r="AA45" s="168">
        <f t="shared" si="53"/>
        <v>553</v>
      </c>
      <c r="AB45" s="167"/>
      <c r="AC45" s="158"/>
    </row>
    <row r="46" spans="1:29" s="149" customFormat="1" ht="11.1" customHeight="1">
      <c r="A46" s="156">
        <v>7</v>
      </c>
      <c r="B46" s="157">
        <f t="shared" si="28"/>
        <v>106</v>
      </c>
      <c r="C46" s="157">
        <f t="shared" si="29"/>
        <v>370</v>
      </c>
      <c r="D46" s="157">
        <f t="shared" si="30"/>
        <v>111</v>
      </c>
      <c r="E46" s="157">
        <f t="shared" si="31"/>
        <v>388</v>
      </c>
      <c r="F46" s="157">
        <f t="shared" si="32"/>
        <v>116</v>
      </c>
      <c r="G46" s="157">
        <f t="shared" si="33"/>
        <v>406</v>
      </c>
      <c r="H46" s="157">
        <f t="shared" si="34"/>
        <v>121</v>
      </c>
      <c r="I46" s="157">
        <f t="shared" si="35"/>
        <v>423</v>
      </c>
      <c r="J46" s="157">
        <f t="shared" si="36"/>
        <v>127</v>
      </c>
      <c r="K46" s="157">
        <f t="shared" si="37"/>
        <v>445</v>
      </c>
      <c r="L46" s="157">
        <f t="shared" si="38"/>
        <v>134</v>
      </c>
      <c r="M46" s="157">
        <f t="shared" si="39"/>
        <v>467</v>
      </c>
      <c r="N46" s="157">
        <f t="shared" si="40"/>
        <v>140</v>
      </c>
      <c r="O46" s="157">
        <f t="shared" si="41"/>
        <v>490</v>
      </c>
      <c r="P46" s="157">
        <f t="shared" si="42"/>
        <v>146</v>
      </c>
      <c r="Q46" s="157">
        <f t="shared" si="43"/>
        <v>512</v>
      </c>
      <c r="R46" s="157">
        <f t="shared" si="44"/>
        <v>152</v>
      </c>
      <c r="S46" s="157">
        <f t="shared" si="45"/>
        <v>534</v>
      </c>
      <c r="T46" s="157">
        <f t="shared" si="46"/>
        <v>160</v>
      </c>
      <c r="U46" s="157">
        <f t="shared" si="47"/>
        <v>562</v>
      </c>
      <c r="V46" s="157">
        <f t="shared" si="48"/>
        <v>168</v>
      </c>
      <c r="W46" s="157">
        <f t="shared" si="49"/>
        <v>589</v>
      </c>
      <c r="X46" s="157">
        <f t="shared" si="50"/>
        <v>176</v>
      </c>
      <c r="Y46" s="157">
        <f t="shared" si="51"/>
        <v>617</v>
      </c>
      <c r="Z46" s="167">
        <f t="shared" si="52"/>
        <v>184</v>
      </c>
      <c r="AA46" s="168">
        <f t="shared" si="53"/>
        <v>645</v>
      </c>
      <c r="AB46" s="167"/>
      <c r="AC46" s="158"/>
    </row>
    <row r="47" spans="1:29" s="149" customFormat="1" ht="11.1" customHeight="1">
      <c r="A47" s="156">
        <v>8</v>
      </c>
      <c r="B47" s="157">
        <f t="shared" si="28"/>
        <v>121</v>
      </c>
      <c r="C47" s="157">
        <f t="shared" si="29"/>
        <v>423</v>
      </c>
      <c r="D47" s="157">
        <f t="shared" si="30"/>
        <v>127</v>
      </c>
      <c r="E47" s="157">
        <f t="shared" si="31"/>
        <v>444</v>
      </c>
      <c r="F47" s="157">
        <f t="shared" si="32"/>
        <v>132</v>
      </c>
      <c r="G47" s="157">
        <f t="shared" si="33"/>
        <v>464</v>
      </c>
      <c r="H47" s="157">
        <f t="shared" si="34"/>
        <v>138</v>
      </c>
      <c r="I47" s="157">
        <f t="shared" si="35"/>
        <v>484</v>
      </c>
      <c r="J47" s="157">
        <f t="shared" si="36"/>
        <v>145</v>
      </c>
      <c r="K47" s="157">
        <f t="shared" si="37"/>
        <v>509</v>
      </c>
      <c r="L47" s="157">
        <f t="shared" si="38"/>
        <v>153</v>
      </c>
      <c r="M47" s="157">
        <f t="shared" si="39"/>
        <v>534</v>
      </c>
      <c r="N47" s="157">
        <f t="shared" si="40"/>
        <v>160</v>
      </c>
      <c r="O47" s="157">
        <f t="shared" si="41"/>
        <v>559</v>
      </c>
      <c r="P47" s="157">
        <f t="shared" si="42"/>
        <v>167</v>
      </c>
      <c r="Q47" s="157">
        <f t="shared" si="43"/>
        <v>585</v>
      </c>
      <c r="R47" s="157">
        <f t="shared" si="44"/>
        <v>174</v>
      </c>
      <c r="S47" s="157">
        <f t="shared" si="45"/>
        <v>610</v>
      </c>
      <c r="T47" s="157">
        <f t="shared" si="46"/>
        <v>183</v>
      </c>
      <c r="U47" s="157">
        <f t="shared" si="47"/>
        <v>642</v>
      </c>
      <c r="V47" s="157">
        <f t="shared" si="48"/>
        <v>192</v>
      </c>
      <c r="W47" s="157">
        <f t="shared" si="49"/>
        <v>674</v>
      </c>
      <c r="X47" s="157">
        <f t="shared" si="50"/>
        <v>202</v>
      </c>
      <c r="Y47" s="157">
        <f t="shared" si="51"/>
        <v>706</v>
      </c>
      <c r="Z47" s="167">
        <f t="shared" si="52"/>
        <v>211</v>
      </c>
      <c r="AA47" s="168">
        <f t="shared" si="53"/>
        <v>738</v>
      </c>
      <c r="AB47" s="167"/>
      <c r="AC47" s="158"/>
    </row>
    <row r="48" spans="1:29" s="149" customFormat="1" ht="11.1" customHeight="1">
      <c r="A48" s="156">
        <v>9</v>
      </c>
      <c r="B48" s="157">
        <f t="shared" si="28"/>
        <v>136</v>
      </c>
      <c r="C48" s="157">
        <f t="shared" si="29"/>
        <v>476</v>
      </c>
      <c r="D48" s="157">
        <f t="shared" si="30"/>
        <v>143</v>
      </c>
      <c r="E48" s="157">
        <f t="shared" si="31"/>
        <v>499</v>
      </c>
      <c r="F48" s="157">
        <f t="shared" si="32"/>
        <v>149</v>
      </c>
      <c r="G48" s="157">
        <f t="shared" si="33"/>
        <v>522</v>
      </c>
      <c r="H48" s="157">
        <f t="shared" si="34"/>
        <v>156</v>
      </c>
      <c r="I48" s="157">
        <f t="shared" si="35"/>
        <v>544</v>
      </c>
      <c r="J48" s="157">
        <f t="shared" si="36"/>
        <v>164</v>
      </c>
      <c r="K48" s="157">
        <f t="shared" si="37"/>
        <v>573</v>
      </c>
      <c r="L48" s="157">
        <f t="shared" si="38"/>
        <v>172</v>
      </c>
      <c r="M48" s="157">
        <f t="shared" si="39"/>
        <v>601</v>
      </c>
      <c r="N48" s="157">
        <f t="shared" si="40"/>
        <v>180</v>
      </c>
      <c r="O48" s="157">
        <f t="shared" si="41"/>
        <v>629</v>
      </c>
      <c r="P48" s="157">
        <f t="shared" si="42"/>
        <v>188</v>
      </c>
      <c r="Q48" s="157">
        <f t="shared" si="43"/>
        <v>658</v>
      </c>
      <c r="R48" s="157">
        <f t="shared" si="44"/>
        <v>196</v>
      </c>
      <c r="S48" s="157">
        <f t="shared" si="45"/>
        <v>686</v>
      </c>
      <c r="T48" s="157">
        <f t="shared" si="46"/>
        <v>206</v>
      </c>
      <c r="U48" s="157">
        <f t="shared" si="47"/>
        <v>722</v>
      </c>
      <c r="V48" s="157">
        <f t="shared" si="48"/>
        <v>217</v>
      </c>
      <c r="W48" s="157">
        <f t="shared" si="49"/>
        <v>758</v>
      </c>
      <c r="X48" s="157">
        <f t="shared" si="50"/>
        <v>227</v>
      </c>
      <c r="Y48" s="157">
        <f t="shared" si="51"/>
        <v>794</v>
      </c>
      <c r="Z48" s="167">
        <f t="shared" si="52"/>
        <v>237</v>
      </c>
      <c r="AA48" s="168">
        <f t="shared" si="53"/>
        <v>830</v>
      </c>
      <c r="AB48" s="167"/>
      <c r="AC48" s="158"/>
    </row>
    <row r="49" spans="1:29" s="149" customFormat="1" ht="11.1" customHeight="1">
      <c r="A49" s="156">
        <v>10</v>
      </c>
      <c r="B49" s="157">
        <f t="shared" si="28"/>
        <v>151</v>
      </c>
      <c r="C49" s="157">
        <f t="shared" si="29"/>
        <v>529</v>
      </c>
      <c r="D49" s="157">
        <f t="shared" si="30"/>
        <v>158</v>
      </c>
      <c r="E49" s="157">
        <f t="shared" si="31"/>
        <v>554</v>
      </c>
      <c r="F49" s="157">
        <f t="shared" si="32"/>
        <v>166</v>
      </c>
      <c r="G49" s="157">
        <f t="shared" si="33"/>
        <v>580</v>
      </c>
      <c r="H49" s="157">
        <f t="shared" si="34"/>
        <v>173</v>
      </c>
      <c r="I49" s="157">
        <f t="shared" si="35"/>
        <v>605</v>
      </c>
      <c r="J49" s="157">
        <f t="shared" si="36"/>
        <v>182</v>
      </c>
      <c r="K49" s="157">
        <f t="shared" si="37"/>
        <v>636</v>
      </c>
      <c r="L49" s="157">
        <f t="shared" si="38"/>
        <v>191</v>
      </c>
      <c r="M49" s="157">
        <f t="shared" si="39"/>
        <v>668</v>
      </c>
      <c r="N49" s="157">
        <f t="shared" si="40"/>
        <v>200</v>
      </c>
      <c r="O49" s="157">
        <f t="shared" si="41"/>
        <v>699</v>
      </c>
      <c r="P49" s="157">
        <f t="shared" si="42"/>
        <v>209</v>
      </c>
      <c r="Q49" s="157">
        <f t="shared" si="43"/>
        <v>731</v>
      </c>
      <c r="R49" s="157">
        <f t="shared" si="44"/>
        <v>218</v>
      </c>
      <c r="S49" s="157">
        <f t="shared" si="45"/>
        <v>762</v>
      </c>
      <c r="T49" s="157">
        <f t="shared" si="46"/>
        <v>229</v>
      </c>
      <c r="U49" s="157">
        <f t="shared" si="47"/>
        <v>802</v>
      </c>
      <c r="V49" s="157">
        <f t="shared" si="48"/>
        <v>241</v>
      </c>
      <c r="W49" s="157">
        <f t="shared" si="49"/>
        <v>842</v>
      </c>
      <c r="X49" s="157">
        <f t="shared" si="50"/>
        <v>252</v>
      </c>
      <c r="Y49" s="157">
        <f t="shared" si="51"/>
        <v>882</v>
      </c>
      <c r="Z49" s="167">
        <f t="shared" si="52"/>
        <v>263</v>
      </c>
      <c r="AA49" s="168">
        <f t="shared" si="53"/>
        <v>922</v>
      </c>
      <c r="AB49" s="167"/>
      <c r="AC49" s="158"/>
    </row>
    <row r="50" spans="1:29" s="149" customFormat="1" ht="11.1" customHeight="1">
      <c r="A50" s="156">
        <v>11</v>
      </c>
      <c r="B50" s="157">
        <f t="shared" si="28"/>
        <v>166</v>
      </c>
      <c r="C50" s="157">
        <f t="shared" si="29"/>
        <v>582</v>
      </c>
      <c r="D50" s="157">
        <f t="shared" si="30"/>
        <v>174</v>
      </c>
      <c r="E50" s="157">
        <f t="shared" si="31"/>
        <v>610</v>
      </c>
      <c r="F50" s="157">
        <f t="shared" si="32"/>
        <v>182</v>
      </c>
      <c r="G50" s="157">
        <f t="shared" si="33"/>
        <v>638</v>
      </c>
      <c r="H50" s="157">
        <f t="shared" si="34"/>
        <v>190</v>
      </c>
      <c r="I50" s="157">
        <f t="shared" si="35"/>
        <v>665</v>
      </c>
      <c r="J50" s="157">
        <f t="shared" si="36"/>
        <v>200</v>
      </c>
      <c r="K50" s="157">
        <f t="shared" si="37"/>
        <v>700</v>
      </c>
      <c r="L50" s="157">
        <f t="shared" si="38"/>
        <v>210</v>
      </c>
      <c r="M50" s="157">
        <f t="shared" si="39"/>
        <v>735</v>
      </c>
      <c r="N50" s="157">
        <f t="shared" si="40"/>
        <v>220</v>
      </c>
      <c r="O50" s="157">
        <f t="shared" si="41"/>
        <v>769</v>
      </c>
      <c r="P50" s="157">
        <f t="shared" si="42"/>
        <v>230</v>
      </c>
      <c r="Q50" s="157">
        <f t="shared" si="43"/>
        <v>804</v>
      </c>
      <c r="R50" s="157">
        <f t="shared" si="44"/>
        <v>240</v>
      </c>
      <c r="S50" s="157">
        <f t="shared" si="45"/>
        <v>839</v>
      </c>
      <c r="T50" s="157">
        <f t="shared" si="46"/>
        <v>252</v>
      </c>
      <c r="U50" s="157">
        <f t="shared" si="47"/>
        <v>882</v>
      </c>
      <c r="V50" s="157">
        <f t="shared" si="48"/>
        <v>265</v>
      </c>
      <c r="W50" s="157">
        <f t="shared" si="49"/>
        <v>926</v>
      </c>
      <c r="X50" s="157">
        <f t="shared" si="50"/>
        <v>277</v>
      </c>
      <c r="Y50" s="157">
        <f t="shared" si="51"/>
        <v>970</v>
      </c>
      <c r="Z50" s="167">
        <f t="shared" si="52"/>
        <v>290</v>
      </c>
      <c r="AA50" s="168">
        <f t="shared" si="53"/>
        <v>1014</v>
      </c>
      <c r="AB50" s="167"/>
      <c r="AC50" s="158"/>
    </row>
    <row r="51" spans="1:29" s="149" customFormat="1" ht="11.1" customHeight="1">
      <c r="A51" s="156">
        <v>12</v>
      </c>
      <c r="B51" s="157">
        <f t="shared" si="28"/>
        <v>181</v>
      </c>
      <c r="C51" s="157">
        <f t="shared" si="29"/>
        <v>635</v>
      </c>
      <c r="D51" s="157">
        <f t="shared" si="30"/>
        <v>190</v>
      </c>
      <c r="E51" s="157">
        <f t="shared" si="31"/>
        <v>665</v>
      </c>
      <c r="F51" s="157">
        <f t="shared" si="32"/>
        <v>199</v>
      </c>
      <c r="G51" s="157">
        <f t="shared" si="33"/>
        <v>696</v>
      </c>
      <c r="H51" s="157">
        <f t="shared" si="34"/>
        <v>207</v>
      </c>
      <c r="I51" s="157">
        <f t="shared" si="35"/>
        <v>726</v>
      </c>
      <c r="J51" s="157">
        <f t="shared" si="36"/>
        <v>218</v>
      </c>
      <c r="K51" s="157">
        <f t="shared" si="37"/>
        <v>764</v>
      </c>
      <c r="L51" s="157">
        <f t="shared" si="38"/>
        <v>229</v>
      </c>
      <c r="M51" s="157">
        <f t="shared" si="39"/>
        <v>801</v>
      </c>
      <c r="N51" s="157">
        <f t="shared" si="40"/>
        <v>240</v>
      </c>
      <c r="O51" s="157">
        <f t="shared" si="41"/>
        <v>839</v>
      </c>
      <c r="P51" s="157">
        <f t="shared" si="42"/>
        <v>251</v>
      </c>
      <c r="Q51" s="157">
        <f t="shared" si="43"/>
        <v>877</v>
      </c>
      <c r="R51" s="157">
        <f t="shared" si="44"/>
        <v>261</v>
      </c>
      <c r="S51" s="157">
        <f t="shared" si="45"/>
        <v>915</v>
      </c>
      <c r="T51" s="157">
        <f t="shared" si="46"/>
        <v>275</v>
      </c>
      <c r="U51" s="157">
        <f t="shared" si="47"/>
        <v>963</v>
      </c>
      <c r="V51" s="157">
        <f t="shared" si="48"/>
        <v>289</v>
      </c>
      <c r="W51" s="157">
        <f t="shared" si="49"/>
        <v>1011</v>
      </c>
      <c r="X51" s="157">
        <f t="shared" si="50"/>
        <v>302</v>
      </c>
      <c r="Y51" s="157">
        <f t="shared" si="51"/>
        <v>1058</v>
      </c>
      <c r="Z51" s="167">
        <f t="shared" si="52"/>
        <v>316</v>
      </c>
      <c r="AA51" s="168">
        <f t="shared" si="53"/>
        <v>1106</v>
      </c>
      <c r="AB51" s="167"/>
      <c r="AC51" s="158"/>
    </row>
    <row r="52" spans="1:29" s="149" customFormat="1" ht="11.1" customHeight="1">
      <c r="A52" s="156">
        <v>13</v>
      </c>
      <c r="B52" s="157">
        <f t="shared" si="28"/>
        <v>197</v>
      </c>
      <c r="C52" s="157">
        <f t="shared" si="29"/>
        <v>688</v>
      </c>
      <c r="D52" s="157">
        <f t="shared" si="30"/>
        <v>206</v>
      </c>
      <c r="E52" s="157">
        <f t="shared" si="31"/>
        <v>721</v>
      </c>
      <c r="F52" s="157">
        <f t="shared" si="32"/>
        <v>215</v>
      </c>
      <c r="G52" s="157">
        <f t="shared" si="33"/>
        <v>753</v>
      </c>
      <c r="H52" s="157">
        <f t="shared" si="34"/>
        <v>225</v>
      </c>
      <c r="I52" s="157">
        <f t="shared" si="35"/>
        <v>786</v>
      </c>
      <c r="J52" s="157">
        <f t="shared" si="36"/>
        <v>236</v>
      </c>
      <c r="K52" s="157">
        <f t="shared" si="37"/>
        <v>827</v>
      </c>
      <c r="L52" s="157">
        <f t="shared" si="38"/>
        <v>248</v>
      </c>
      <c r="M52" s="157">
        <f t="shared" si="39"/>
        <v>868</v>
      </c>
      <c r="N52" s="157">
        <f t="shared" si="40"/>
        <v>260</v>
      </c>
      <c r="O52" s="157">
        <f t="shared" si="41"/>
        <v>909</v>
      </c>
      <c r="P52" s="157">
        <f t="shared" si="42"/>
        <v>271</v>
      </c>
      <c r="Q52" s="157">
        <f t="shared" si="43"/>
        <v>950</v>
      </c>
      <c r="R52" s="157">
        <f t="shared" si="44"/>
        <v>283</v>
      </c>
      <c r="S52" s="157">
        <f t="shared" si="45"/>
        <v>991</v>
      </c>
      <c r="T52" s="157">
        <f t="shared" si="46"/>
        <v>298</v>
      </c>
      <c r="U52" s="157">
        <f t="shared" si="47"/>
        <v>1043</v>
      </c>
      <c r="V52" s="157">
        <f t="shared" si="48"/>
        <v>313</v>
      </c>
      <c r="W52" s="157">
        <f t="shared" si="49"/>
        <v>1095</v>
      </c>
      <c r="X52" s="157">
        <f t="shared" si="50"/>
        <v>328</v>
      </c>
      <c r="Y52" s="157">
        <f t="shared" si="51"/>
        <v>1147</v>
      </c>
      <c r="Z52" s="167">
        <f t="shared" si="52"/>
        <v>342</v>
      </c>
      <c r="AA52" s="168">
        <f t="shared" si="53"/>
        <v>1198</v>
      </c>
      <c r="AB52" s="167"/>
      <c r="AC52" s="158"/>
    </row>
    <row r="53" spans="1:29" s="149" customFormat="1" ht="11.1" customHeight="1">
      <c r="A53" s="156">
        <v>14</v>
      </c>
      <c r="B53" s="157">
        <f t="shared" si="28"/>
        <v>212</v>
      </c>
      <c r="C53" s="157">
        <f t="shared" si="29"/>
        <v>741</v>
      </c>
      <c r="D53" s="157">
        <f t="shared" si="30"/>
        <v>222</v>
      </c>
      <c r="E53" s="157">
        <f t="shared" si="31"/>
        <v>776</v>
      </c>
      <c r="F53" s="157">
        <f t="shared" si="32"/>
        <v>232</v>
      </c>
      <c r="G53" s="157">
        <f t="shared" si="33"/>
        <v>811</v>
      </c>
      <c r="H53" s="157">
        <f t="shared" si="34"/>
        <v>242</v>
      </c>
      <c r="I53" s="157">
        <f t="shared" si="35"/>
        <v>847</v>
      </c>
      <c r="J53" s="157">
        <f t="shared" si="36"/>
        <v>255</v>
      </c>
      <c r="K53" s="157">
        <f t="shared" si="37"/>
        <v>891</v>
      </c>
      <c r="L53" s="157">
        <f t="shared" si="38"/>
        <v>267</v>
      </c>
      <c r="M53" s="157">
        <f t="shared" si="39"/>
        <v>935</v>
      </c>
      <c r="N53" s="157">
        <f t="shared" si="40"/>
        <v>280</v>
      </c>
      <c r="O53" s="157">
        <f t="shared" si="41"/>
        <v>979</v>
      </c>
      <c r="P53" s="157">
        <f t="shared" si="42"/>
        <v>292</v>
      </c>
      <c r="Q53" s="157">
        <f t="shared" si="43"/>
        <v>1023</v>
      </c>
      <c r="R53" s="157">
        <f t="shared" si="44"/>
        <v>305</v>
      </c>
      <c r="S53" s="157">
        <f t="shared" si="45"/>
        <v>1067</v>
      </c>
      <c r="T53" s="157">
        <f t="shared" si="46"/>
        <v>321</v>
      </c>
      <c r="U53" s="157">
        <f t="shared" si="47"/>
        <v>1123</v>
      </c>
      <c r="V53" s="157">
        <f t="shared" si="48"/>
        <v>337</v>
      </c>
      <c r="W53" s="157">
        <f t="shared" si="49"/>
        <v>1179</v>
      </c>
      <c r="X53" s="157">
        <f t="shared" si="50"/>
        <v>353</v>
      </c>
      <c r="Y53" s="157">
        <f t="shared" si="51"/>
        <v>1235</v>
      </c>
      <c r="Z53" s="167">
        <f t="shared" si="52"/>
        <v>369</v>
      </c>
      <c r="AA53" s="168">
        <f t="shared" si="53"/>
        <v>1291</v>
      </c>
      <c r="AB53" s="167"/>
      <c r="AC53" s="158"/>
    </row>
    <row r="54" spans="1:29" s="149" customFormat="1" ht="11.1" customHeight="1">
      <c r="A54" s="156">
        <v>15</v>
      </c>
      <c r="B54" s="157">
        <f t="shared" si="28"/>
        <v>227</v>
      </c>
      <c r="C54" s="157">
        <f t="shared" si="29"/>
        <v>794</v>
      </c>
      <c r="D54" s="157">
        <f t="shared" si="30"/>
        <v>238</v>
      </c>
      <c r="E54" s="157">
        <f t="shared" si="31"/>
        <v>832</v>
      </c>
      <c r="F54" s="157">
        <f t="shared" si="32"/>
        <v>248</v>
      </c>
      <c r="G54" s="157">
        <f t="shared" si="33"/>
        <v>869</v>
      </c>
      <c r="H54" s="157">
        <f t="shared" si="34"/>
        <v>259</v>
      </c>
      <c r="I54" s="157">
        <f t="shared" si="35"/>
        <v>907</v>
      </c>
      <c r="J54" s="157">
        <f t="shared" si="36"/>
        <v>273</v>
      </c>
      <c r="K54" s="157">
        <f t="shared" si="37"/>
        <v>954</v>
      </c>
      <c r="L54" s="157">
        <f t="shared" si="38"/>
        <v>286</v>
      </c>
      <c r="M54" s="157">
        <f t="shared" si="39"/>
        <v>1002</v>
      </c>
      <c r="N54" s="157">
        <f t="shared" si="40"/>
        <v>300</v>
      </c>
      <c r="O54" s="157">
        <f t="shared" si="41"/>
        <v>1049</v>
      </c>
      <c r="P54" s="157">
        <f t="shared" si="42"/>
        <v>313</v>
      </c>
      <c r="Q54" s="157">
        <f t="shared" si="43"/>
        <v>1096</v>
      </c>
      <c r="R54" s="157">
        <f t="shared" si="44"/>
        <v>327</v>
      </c>
      <c r="S54" s="157">
        <f t="shared" si="45"/>
        <v>1143</v>
      </c>
      <c r="T54" s="157">
        <f t="shared" si="46"/>
        <v>344</v>
      </c>
      <c r="U54" s="157">
        <f t="shared" si="47"/>
        <v>1203</v>
      </c>
      <c r="V54" s="157">
        <f t="shared" si="48"/>
        <v>361</v>
      </c>
      <c r="W54" s="157">
        <f t="shared" si="49"/>
        <v>1263</v>
      </c>
      <c r="X54" s="157">
        <f t="shared" si="50"/>
        <v>378</v>
      </c>
      <c r="Y54" s="157">
        <f t="shared" si="51"/>
        <v>1323</v>
      </c>
      <c r="Z54" s="167">
        <f t="shared" si="52"/>
        <v>395</v>
      </c>
      <c r="AA54" s="168">
        <f t="shared" si="53"/>
        <v>1383</v>
      </c>
      <c r="AB54" s="167"/>
      <c r="AC54" s="158"/>
    </row>
    <row r="55" spans="1:29" s="149" customFormat="1" ht="11.1" customHeight="1">
      <c r="A55" s="156">
        <v>16</v>
      </c>
      <c r="B55" s="157">
        <f t="shared" si="28"/>
        <v>242</v>
      </c>
      <c r="C55" s="157">
        <f t="shared" si="29"/>
        <v>847</v>
      </c>
      <c r="D55" s="157">
        <f t="shared" si="30"/>
        <v>253</v>
      </c>
      <c r="E55" s="157">
        <f t="shared" si="31"/>
        <v>887</v>
      </c>
      <c r="F55" s="157">
        <f t="shared" si="32"/>
        <v>265</v>
      </c>
      <c r="G55" s="157">
        <f t="shared" si="33"/>
        <v>927</v>
      </c>
      <c r="H55" s="157">
        <f t="shared" si="34"/>
        <v>276</v>
      </c>
      <c r="I55" s="157">
        <f t="shared" si="35"/>
        <v>968</v>
      </c>
      <c r="J55" s="157">
        <f t="shared" si="36"/>
        <v>291</v>
      </c>
      <c r="K55" s="157">
        <f t="shared" si="37"/>
        <v>1018</v>
      </c>
      <c r="L55" s="157">
        <f t="shared" si="38"/>
        <v>305</v>
      </c>
      <c r="M55" s="157">
        <f t="shared" si="39"/>
        <v>1068</v>
      </c>
      <c r="N55" s="157">
        <f t="shared" si="40"/>
        <v>320</v>
      </c>
      <c r="O55" s="157">
        <f t="shared" si="41"/>
        <v>1119</v>
      </c>
      <c r="P55" s="157">
        <f t="shared" si="42"/>
        <v>334</v>
      </c>
      <c r="Q55" s="157">
        <f t="shared" si="43"/>
        <v>1169</v>
      </c>
      <c r="R55" s="157">
        <f t="shared" si="44"/>
        <v>348</v>
      </c>
      <c r="S55" s="157">
        <f t="shared" si="45"/>
        <v>1220</v>
      </c>
      <c r="T55" s="157">
        <f t="shared" si="46"/>
        <v>367</v>
      </c>
      <c r="U55" s="157">
        <f t="shared" si="47"/>
        <v>1284</v>
      </c>
      <c r="V55" s="157">
        <f t="shared" si="48"/>
        <v>385</v>
      </c>
      <c r="W55" s="157">
        <f t="shared" si="49"/>
        <v>1347</v>
      </c>
      <c r="X55" s="157">
        <f t="shared" si="50"/>
        <v>403</v>
      </c>
      <c r="Y55" s="157">
        <f t="shared" si="51"/>
        <v>1411</v>
      </c>
      <c r="Z55" s="167">
        <f t="shared" si="52"/>
        <v>421</v>
      </c>
      <c r="AA55" s="168">
        <f t="shared" si="53"/>
        <v>1475</v>
      </c>
      <c r="AB55" s="167"/>
      <c r="AC55" s="158"/>
    </row>
    <row r="56" spans="1:29" s="149" customFormat="1" ht="11.1" customHeight="1">
      <c r="A56" s="156">
        <v>17</v>
      </c>
      <c r="B56" s="157">
        <f t="shared" si="28"/>
        <v>257</v>
      </c>
      <c r="C56" s="157">
        <f t="shared" si="29"/>
        <v>900</v>
      </c>
      <c r="D56" s="157">
        <f t="shared" si="30"/>
        <v>269</v>
      </c>
      <c r="E56" s="157">
        <f t="shared" si="31"/>
        <v>942</v>
      </c>
      <c r="F56" s="157">
        <f t="shared" si="32"/>
        <v>282</v>
      </c>
      <c r="G56" s="157">
        <f t="shared" si="33"/>
        <v>985</v>
      </c>
      <c r="H56" s="157">
        <f t="shared" si="34"/>
        <v>294</v>
      </c>
      <c r="I56" s="157">
        <f t="shared" si="35"/>
        <v>1028</v>
      </c>
      <c r="J56" s="157">
        <f t="shared" si="36"/>
        <v>309</v>
      </c>
      <c r="K56" s="157">
        <f t="shared" si="37"/>
        <v>1082</v>
      </c>
      <c r="L56" s="157">
        <f t="shared" si="38"/>
        <v>324</v>
      </c>
      <c r="M56" s="157">
        <f t="shared" si="39"/>
        <v>1135</v>
      </c>
      <c r="N56" s="157">
        <f t="shared" si="40"/>
        <v>340</v>
      </c>
      <c r="O56" s="157">
        <f t="shared" si="41"/>
        <v>1189</v>
      </c>
      <c r="P56" s="157">
        <f t="shared" si="42"/>
        <v>355</v>
      </c>
      <c r="Q56" s="157">
        <f t="shared" si="43"/>
        <v>1242</v>
      </c>
      <c r="R56" s="157">
        <f t="shared" si="44"/>
        <v>370</v>
      </c>
      <c r="S56" s="157">
        <f t="shared" si="45"/>
        <v>1296</v>
      </c>
      <c r="T56" s="157">
        <f t="shared" si="46"/>
        <v>390</v>
      </c>
      <c r="U56" s="157">
        <f t="shared" si="47"/>
        <v>1364</v>
      </c>
      <c r="V56" s="157">
        <f t="shared" si="48"/>
        <v>409</v>
      </c>
      <c r="W56" s="157">
        <f t="shared" si="49"/>
        <v>1432</v>
      </c>
      <c r="X56" s="157">
        <f t="shared" si="50"/>
        <v>428</v>
      </c>
      <c r="Y56" s="157">
        <f t="shared" si="51"/>
        <v>1499</v>
      </c>
      <c r="Z56" s="167">
        <f t="shared" si="52"/>
        <v>448</v>
      </c>
      <c r="AA56" s="168">
        <f t="shared" si="53"/>
        <v>1567</v>
      </c>
      <c r="AB56" s="167"/>
      <c r="AC56" s="158"/>
    </row>
    <row r="57" spans="1:29" s="149" customFormat="1" ht="11.1" customHeight="1">
      <c r="A57" s="156">
        <v>18</v>
      </c>
      <c r="B57" s="157">
        <f t="shared" si="28"/>
        <v>272</v>
      </c>
      <c r="C57" s="157">
        <f t="shared" si="29"/>
        <v>953</v>
      </c>
      <c r="D57" s="157">
        <f t="shared" si="30"/>
        <v>285</v>
      </c>
      <c r="E57" s="157">
        <f t="shared" si="31"/>
        <v>998</v>
      </c>
      <c r="F57" s="157">
        <f t="shared" si="32"/>
        <v>298</v>
      </c>
      <c r="G57" s="157">
        <f t="shared" si="33"/>
        <v>1043</v>
      </c>
      <c r="H57" s="157">
        <f t="shared" si="34"/>
        <v>311</v>
      </c>
      <c r="I57" s="157">
        <f t="shared" si="35"/>
        <v>1089</v>
      </c>
      <c r="J57" s="157">
        <f t="shared" si="36"/>
        <v>327</v>
      </c>
      <c r="K57" s="157">
        <f t="shared" si="37"/>
        <v>1145</v>
      </c>
      <c r="L57" s="157">
        <f t="shared" si="38"/>
        <v>343</v>
      </c>
      <c r="M57" s="157">
        <f t="shared" si="39"/>
        <v>1202</v>
      </c>
      <c r="N57" s="157">
        <f t="shared" si="40"/>
        <v>360</v>
      </c>
      <c r="O57" s="157">
        <f t="shared" si="41"/>
        <v>1259</v>
      </c>
      <c r="P57" s="157">
        <f t="shared" si="42"/>
        <v>376</v>
      </c>
      <c r="Q57" s="157">
        <f t="shared" si="43"/>
        <v>1315</v>
      </c>
      <c r="R57" s="157">
        <f t="shared" si="44"/>
        <v>392</v>
      </c>
      <c r="S57" s="157">
        <f t="shared" si="45"/>
        <v>1372</v>
      </c>
      <c r="T57" s="157">
        <f t="shared" si="46"/>
        <v>413</v>
      </c>
      <c r="U57" s="157">
        <f t="shared" si="47"/>
        <v>1444</v>
      </c>
      <c r="V57" s="157">
        <f t="shared" si="48"/>
        <v>433</v>
      </c>
      <c r="W57" s="157">
        <f t="shared" si="49"/>
        <v>1516</v>
      </c>
      <c r="X57" s="157">
        <f t="shared" si="50"/>
        <v>454</v>
      </c>
      <c r="Y57" s="157">
        <f t="shared" si="51"/>
        <v>1588</v>
      </c>
      <c r="Z57" s="167">
        <f t="shared" si="52"/>
        <v>474</v>
      </c>
      <c r="AA57" s="168">
        <f t="shared" si="53"/>
        <v>1659</v>
      </c>
      <c r="AB57" s="167"/>
      <c r="AC57" s="158"/>
    </row>
    <row r="58" spans="1:29" s="149" customFormat="1" ht="11.1" customHeight="1">
      <c r="A58" s="156">
        <v>19</v>
      </c>
      <c r="B58" s="157">
        <f t="shared" si="28"/>
        <v>287</v>
      </c>
      <c r="C58" s="157">
        <f t="shared" si="29"/>
        <v>1005</v>
      </c>
      <c r="D58" s="157">
        <f t="shared" si="30"/>
        <v>301</v>
      </c>
      <c r="E58" s="157">
        <f t="shared" si="31"/>
        <v>1053</v>
      </c>
      <c r="F58" s="157">
        <f t="shared" si="32"/>
        <v>315</v>
      </c>
      <c r="G58" s="157">
        <f t="shared" si="33"/>
        <v>1101</v>
      </c>
      <c r="H58" s="157">
        <f t="shared" si="34"/>
        <v>328</v>
      </c>
      <c r="I58" s="157">
        <f t="shared" si="35"/>
        <v>1149</v>
      </c>
      <c r="J58" s="157">
        <f t="shared" si="36"/>
        <v>345</v>
      </c>
      <c r="K58" s="157">
        <f t="shared" si="37"/>
        <v>1209</v>
      </c>
      <c r="L58" s="157">
        <f t="shared" si="38"/>
        <v>363</v>
      </c>
      <c r="M58" s="157">
        <f t="shared" si="39"/>
        <v>1269</v>
      </c>
      <c r="N58" s="157">
        <f t="shared" si="40"/>
        <v>380</v>
      </c>
      <c r="O58" s="157">
        <f t="shared" si="41"/>
        <v>1329</v>
      </c>
      <c r="P58" s="157">
        <f t="shared" si="42"/>
        <v>397</v>
      </c>
      <c r="Q58" s="157">
        <f t="shared" si="43"/>
        <v>1389</v>
      </c>
      <c r="R58" s="157">
        <f t="shared" si="44"/>
        <v>414</v>
      </c>
      <c r="S58" s="157">
        <f t="shared" si="45"/>
        <v>1448</v>
      </c>
      <c r="T58" s="157">
        <f t="shared" si="46"/>
        <v>435</v>
      </c>
      <c r="U58" s="157">
        <f t="shared" si="47"/>
        <v>1524</v>
      </c>
      <c r="V58" s="157">
        <f t="shared" si="48"/>
        <v>457</v>
      </c>
      <c r="W58" s="157">
        <f t="shared" si="49"/>
        <v>1600</v>
      </c>
      <c r="X58" s="157">
        <f t="shared" si="50"/>
        <v>479</v>
      </c>
      <c r="Y58" s="157">
        <f t="shared" si="51"/>
        <v>1676</v>
      </c>
      <c r="Z58" s="167">
        <f t="shared" si="52"/>
        <v>500</v>
      </c>
      <c r="AA58" s="168">
        <f t="shared" si="53"/>
        <v>1752</v>
      </c>
      <c r="AB58" s="167"/>
      <c r="AC58" s="158"/>
    </row>
    <row r="59" spans="1:29" s="149" customFormat="1" ht="11.1" customHeight="1">
      <c r="A59" s="156">
        <v>20</v>
      </c>
      <c r="B59" s="157">
        <f t="shared" si="28"/>
        <v>302</v>
      </c>
      <c r="C59" s="157">
        <f t="shared" si="29"/>
        <v>1058</v>
      </c>
      <c r="D59" s="157">
        <f t="shared" si="30"/>
        <v>317</v>
      </c>
      <c r="E59" s="157">
        <f t="shared" si="31"/>
        <v>1109</v>
      </c>
      <c r="F59" s="157">
        <f t="shared" si="32"/>
        <v>331</v>
      </c>
      <c r="G59" s="157">
        <f t="shared" si="33"/>
        <v>1159</v>
      </c>
      <c r="H59" s="157">
        <f t="shared" si="34"/>
        <v>346</v>
      </c>
      <c r="I59" s="157">
        <f t="shared" si="35"/>
        <v>1210</v>
      </c>
      <c r="J59" s="157">
        <f t="shared" si="36"/>
        <v>364</v>
      </c>
      <c r="K59" s="157">
        <f t="shared" si="37"/>
        <v>1273</v>
      </c>
      <c r="L59" s="157">
        <f t="shared" si="38"/>
        <v>382</v>
      </c>
      <c r="M59" s="157">
        <f t="shared" si="39"/>
        <v>1336</v>
      </c>
      <c r="N59" s="157">
        <f t="shared" si="40"/>
        <v>400</v>
      </c>
      <c r="O59" s="157">
        <f t="shared" si="41"/>
        <v>1399</v>
      </c>
      <c r="P59" s="157">
        <f t="shared" si="42"/>
        <v>418</v>
      </c>
      <c r="Q59" s="157">
        <f t="shared" si="43"/>
        <v>1462</v>
      </c>
      <c r="R59" s="157">
        <f t="shared" si="44"/>
        <v>436</v>
      </c>
      <c r="S59" s="157">
        <f t="shared" si="45"/>
        <v>1525</v>
      </c>
      <c r="T59" s="157">
        <f t="shared" si="46"/>
        <v>458</v>
      </c>
      <c r="U59" s="157">
        <f t="shared" si="47"/>
        <v>1604</v>
      </c>
      <c r="V59" s="157">
        <f t="shared" si="48"/>
        <v>481</v>
      </c>
      <c r="W59" s="157">
        <f t="shared" si="49"/>
        <v>1684</v>
      </c>
      <c r="X59" s="157">
        <f t="shared" si="50"/>
        <v>504</v>
      </c>
      <c r="Y59" s="157">
        <f t="shared" si="51"/>
        <v>1764</v>
      </c>
      <c r="Z59" s="167">
        <f t="shared" si="52"/>
        <v>527</v>
      </c>
      <c r="AA59" s="168">
        <f t="shared" si="53"/>
        <v>1844</v>
      </c>
      <c r="AB59" s="167"/>
      <c r="AC59" s="158"/>
    </row>
    <row r="60" spans="1:29" s="149" customFormat="1" ht="11.1" customHeight="1">
      <c r="A60" s="156">
        <v>21</v>
      </c>
      <c r="B60" s="157">
        <f t="shared" si="28"/>
        <v>318</v>
      </c>
      <c r="C60" s="157">
        <f t="shared" si="29"/>
        <v>1111</v>
      </c>
      <c r="D60" s="157">
        <f t="shared" si="30"/>
        <v>333</v>
      </c>
      <c r="E60" s="157">
        <f t="shared" si="31"/>
        <v>1164</v>
      </c>
      <c r="F60" s="157">
        <f t="shared" si="32"/>
        <v>348</v>
      </c>
      <c r="G60" s="157">
        <f t="shared" si="33"/>
        <v>1217</v>
      </c>
      <c r="H60" s="157">
        <f t="shared" si="34"/>
        <v>363</v>
      </c>
      <c r="I60" s="157">
        <f t="shared" si="35"/>
        <v>1270</v>
      </c>
      <c r="J60" s="157">
        <f t="shared" si="36"/>
        <v>382</v>
      </c>
      <c r="K60" s="157">
        <f t="shared" si="37"/>
        <v>1336</v>
      </c>
      <c r="L60" s="157">
        <f t="shared" si="38"/>
        <v>401</v>
      </c>
      <c r="M60" s="157">
        <f t="shared" si="39"/>
        <v>1402</v>
      </c>
      <c r="N60" s="157">
        <f t="shared" si="40"/>
        <v>420</v>
      </c>
      <c r="O60" s="157">
        <f t="shared" si="41"/>
        <v>1469</v>
      </c>
      <c r="P60" s="157">
        <f t="shared" si="42"/>
        <v>438</v>
      </c>
      <c r="Q60" s="157">
        <f t="shared" si="43"/>
        <v>1535</v>
      </c>
      <c r="R60" s="157">
        <f t="shared" si="44"/>
        <v>457</v>
      </c>
      <c r="S60" s="157">
        <f t="shared" si="45"/>
        <v>1601</v>
      </c>
      <c r="T60" s="157">
        <f t="shared" si="46"/>
        <v>481</v>
      </c>
      <c r="U60" s="157">
        <f t="shared" si="47"/>
        <v>1685</v>
      </c>
      <c r="V60" s="157">
        <f t="shared" si="48"/>
        <v>505</v>
      </c>
      <c r="W60" s="157">
        <f t="shared" si="49"/>
        <v>1768</v>
      </c>
      <c r="X60" s="157">
        <f t="shared" si="50"/>
        <v>529</v>
      </c>
      <c r="Y60" s="157">
        <f t="shared" si="51"/>
        <v>1852</v>
      </c>
      <c r="Z60" s="167">
        <f t="shared" si="52"/>
        <v>553</v>
      </c>
      <c r="AA60" s="168">
        <f t="shared" si="53"/>
        <v>1936</v>
      </c>
      <c r="AB60" s="167"/>
      <c r="AC60" s="158"/>
    </row>
    <row r="61" spans="1:29" s="149" customFormat="1" ht="11.1" customHeight="1">
      <c r="A61" s="156">
        <v>22</v>
      </c>
      <c r="B61" s="157">
        <f t="shared" si="28"/>
        <v>333</v>
      </c>
      <c r="C61" s="157">
        <f t="shared" si="29"/>
        <v>1164</v>
      </c>
      <c r="D61" s="157">
        <f t="shared" si="30"/>
        <v>348</v>
      </c>
      <c r="E61" s="157">
        <f t="shared" si="31"/>
        <v>1220</v>
      </c>
      <c r="F61" s="157">
        <f t="shared" si="32"/>
        <v>364</v>
      </c>
      <c r="G61" s="157">
        <f t="shared" si="33"/>
        <v>1275</v>
      </c>
      <c r="H61" s="157">
        <f t="shared" si="34"/>
        <v>380</v>
      </c>
      <c r="I61" s="157">
        <f t="shared" si="35"/>
        <v>1331</v>
      </c>
      <c r="J61" s="157">
        <f t="shared" si="36"/>
        <v>400</v>
      </c>
      <c r="K61" s="157">
        <f t="shared" si="37"/>
        <v>1400</v>
      </c>
      <c r="L61" s="157">
        <f t="shared" si="38"/>
        <v>420</v>
      </c>
      <c r="M61" s="157">
        <f t="shared" si="39"/>
        <v>1469</v>
      </c>
      <c r="N61" s="157">
        <f t="shared" si="40"/>
        <v>440</v>
      </c>
      <c r="O61" s="157">
        <f t="shared" si="41"/>
        <v>1538</v>
      </c>
      <c r="P61" s="157">
        <f t="shared" si="42"/>
        <v>459</v>
      </c>
      <c r="Q61" s="157">
        <f t="shared" si="43"/>
        <v>1608</v>
      </c>
      <c r="R61" s="157">
        <f t="shared" si="44"/>
        <v>479</v>
      </c>
      <c r="S61" s="157">
        <f t="shared" si="45"/>
        <v>1677</v>
      </c>
      <c r="T61" s="157">
        <f t="shared" si="46"/>
        <v>504</v>
      </c>
      <c r="U61" s="157">
        <f t="shared" si="47"/>
        <v>1765</v>
      </c>
      <c r="V61" s="157">
        <f t="shared" si="48"/>
        <v>529</v>
      </c>
      <c r="W61" s="157">
        <f t="shared" si="49"/>
        <v>1853</v>
      </c>
      <c r="X61" s="157">
        <f t="shared" si="50"/>
        <v>554</v>
      </c>
      <c r="Y61" s="157">
        <f t="shared" si="51"/>
        <v>1940</v>
      </c>
      <c r="Z61" s="167">
        <f t="shared" si="52"/>
        <v>579</v>
      </c>
      <c r="AA61" s="168">
        <f t="shared" si="53"/>
        <v>2028</v>
      </c>
      <c r="AB61" s="167"/>
      <c r="AC61" s="158"/>
    </row>
    <row r="62" spans="1:29" s="149" customFormat="1" ht="11.1" customHeight="1">
      <c r="A62" s="156">
        <v>23</v>
      </c>
      <c r="B62" s="157">
        <f t="shared" si="28"/>
        <v>348</v>
      </c>
      <c r="C62" s="157">
        <f t="shared" si="29"/>
        <v>1217</v>
      </c>
      <c r="D62" s="157">
        <f t="shared" si="30"/>
        <v>364</v>
      </c>
      <c r="E62" s="157">
        <f t="shared" si="31"/>
        <v>1275</v>
      </c>
      <c r="F62" s="157">
        <f t="shared" si="32"/>
        <v>381</v>
      </c>
      <c r="G62" s="157">
        <f t="shared" si="33"/>
        <v>1333</v>
      </c>
      <c r="H62" s="157">
        <f t="shared" si="34"/>
        <v>397</v>
      </c>
      <c r="I62" s="157">
        <f t="shared" si="35"/>
        <v>1391</v>
      </c>
      <c r="J62" s="157">
        <f t="shared" si="36"/>
        <v>418</v>
      </c>
      <c r="K62" s="157">
        <f t="shared" si="37"/>
        <v>1463</v>
      </c>
      <c r="L62" s="157">
        <f t="shared" si="38"/>
        <v>439</v>
      </c>
      <c r="M62" s="157">
        <f t="shared" si="39"/>
        <v>1536</v>
      </c>
      <c r="N62" s="157">
        <f t="shared" si="40"/>
        <v>460</v>
      </c>
      <c r="O62" s="157">
        <f t="shared" si="41"/>
        <v>1608</v>
      </c>
      <c r="P62" s="157">
        <f t="shared" si="42"/>
        <v>480</v>
      </c>
      <c r="Q62" s="157">
        <f t="shared" si="43"/>
        <v>1681</v>
      </c>
      <c r="R62" s="157">
        <f t="shared" si="44"/>
        <v>501</v>
      </c>
      <c r="S62" s="157">
        <f t="shared" si="45"/>
        <v>1753</v>
      </c>
      <c r="T62" s="157">
        <f t="shared" si="46"/>
        <v>527</v>
      </c>
      <c r="U62" s="157">
        <f t="shared" si="47"/>
        <v>1845</v>
      </c>
      <c r="V62" s="157">
        <f t="shared" si="48"/>
        <v>553</v>
      </c>
      <c r="W62" s="157">
        <f t="shared" si="49"/>
        <v>1937</v>
      </c>
      <c r="X62" s="157">
        <f t="shared" si="50"/>
        <v>580</v>
      </c>
      <c r="Y62" s="157">
        <f t="shared" si="51"/>
        <v>2029</v>
      </c>
      <c r="Z62" s="167">
        <f t="shared" si="52"/>
        <v>606</v>
      </c>
      <c r="AA62" s="168">
        <f t="shared" si="53"/>
        <v>2120</v>
      </c>
      <c r="AB62" s="167"/>
      <c r="AC62" s="158"/>
    </row>
    <row r="63" spans="1:29" s="149" customFormat="1" ht="11.1" customHeight="1">
      <c r="A63" s="156">
        <v>24</v>
      </c>
      <c r="B63" s="157">
        <f t="shared" si="28"/>
        <v>363</v>
      </c>
      <c r="C63" s="157">
        <f t="shared" si="29"/>
        <v>1270</v>
      </c>
      <c r="D63" s="157">
        <f t="shared" si="30"/>
        <v>380</v>
      </c>
      <c r="E63" s="157">
        <f t="shared" si="31"/>
        <v>1331</v>
      </c>
      <c r="F63" s="157">
        <f t="shared" si="32"/>
        <v>397</v>
      </c>
      <c r="G63" s="157">
        <f t="shared" si="33"/>
        <v>1391</v>
      </c>
      <c r="H63" s="157">
        <f t="shared" si="34"/>
        <v>415</v>
      </c>
      <c r="I63" s="157">
        <f t="shared" si="35"/>
        <v>1452</v>
      </c>
      <c r="J63" s="157">
        <f t="shared" si="36"/>
        <v>436</v>
      </c>
      <c r="K63" s="157">
        <f t="shared" si="37"/>
        <v>1527</v>
      </c>
      <c r="L63" s="157">
        <f t="shared" si="38"/>
        <v>458</v>
      </c>
      <c r="M63" s="157">
        <f t="shared" si="39"/>
        <v>1603</v>
      </c>
      <c r="N63" s="157">
        <f t="shared" si="40"/>
        <v>480</v>
      </c>
      <c r="O63" s="157">
        <f t="shared" si="41"/>
        <v>1678</v>
      </c>
      <c r="P63" s="157">
        <f t="shared" si="42"/>
        <v>501</v>
      </c>
      <c r="Q63" s="157">
        <f t="shared" si="43"/>
        <v>1754</v>
      </c>
      <c r="R63" s="157">
        <f t="shared" si="44"/>
        <v>523</v>
      </c>
      <c r="S63" s="157">
        <f t="shared" si="45"/>
        <v>1830</v>
      </c>
      <c r="T63" s="157">
        <f t="shared" si="46"/>
        <v>550</v>
      </c>
      <c r="U63" s="157">
        <f t="shared" si="47"/>
        <v>1925</v>
      </c>
      <c r="V63" s="157">
        <f t="shared" si="48"/>
        <v>577</v>
      </c>
      <c r="W63" s="157">
        <f t="shared" si="49"/>
        <v>2021</v>
      </c>
      <c r="X63" s="157">
        <f t="shared" si="50"/>
        <v>605</v>
      </c>
      <c r="Y63" s="157">
        <f t="shared" si="51"/>
        <v>2117</v>
      </c>
      <c r="Z63" s="167">
        <f t="shared" si="52"/>
        <v>632</v>
      </c>
      <c r="AA63" s="168">
        <f t="shared" si="53"/>
        <v>2213</v>
      </c>
      <c r="AB63" s="167"/>
      <c r="AC63" s="158"/>
    </row>
    <row r="64" spans="1:29" s="149" customFormat="1" ht="11.1" customHeight="1">
      <c r="A64" s="156">
        <v>25</v>
      </c>
      <c r="B64" s="157">
        <f t="shared" si="28"/>
        <v>378</v>
      </c>
      <c r="C64" s="157">
        <f t="shared" si="29"/>
        <v>1323</v>
      </c>
      <c r="D64" s="157">
        <f t="shared" si="30"/>
        <v>396</v>
      </c>
      <c r="E64" s="157">
        <f t="shared" si="31"/>
        <v>1386</v>
      </c>
      <c r="F64" s="157">
        <f t="shared" si="32"/>
        <v>414</v>
      </c>
      <c r="G64" s="157">
        <f t="shared" si="33"/>
        <v>1449</v>
      </c>
      <c r="H64" s="157">
        <f t="shared" si="34"/>
        <v>432</v>
      </c>
      <c r="I64" s="157">
        <f t="shared" si="35"/>
        <v>1512</v>
      </c>
      <c r="J64" s="157">
        <f t="shared" si="36"/>
        <v>455</v>
      </c>
      <c r="K64" s="157">
        <f t="shared" si="37"/>
        <v>1591</v>
      </c>
      <c r="L64" s="157">
        <f t="shared" si="38"/>
        <v>477</v>
      </c>
      <c r="M64" s="157">
        <f t="shared" si="39"/>
        <v>1670</v>
      </c>
      <c r="N64" s="157">
        <f t="shared" si="40"/>
        <v>500</v>
      </c>
      <c r="O64" s="157">
        <f t="shared" si="41"/>
        <v>1748</v>
      </c>
      <c r="P64" s="157">
        <f t="shared" si="42"/>
        <v>522</v>
      </c>
      <c r="Q64" s="157">
        <f t="shared" si="43"/>
        <v>1827</v>
      </c>
      <c r="R64" s="157">
        <f t="shared" si="44"/>
        <v>545</v>
      </c>
      <c r="S64" s="157">
        <f t="shared" si="45"/>
        <v>1906</v>
      </c>
      <c r="T64" s="157">
        <f t="shared" si="46"/>
        <v>573</v>
      </c>
      <c r="U64" s="157">
        <f t="shared" si="47"/>
        <v>2006</v>
      </c>
      <c r="V64" s="157">
        <f t="shared" si="48"/>
        <v>602</v>
      </c>
      <c r="W64" s="157">
        <f t="shared" si="49"/>
        <v>2105</v>
      </c>
      <c r="X64" s="157">
        <f t="shared" si="50"/>
        <v>630</v>
      </c>
      <c r="Y64" s="157">
        <f t="shared" si="51"/>
        <v>2205</v>
      </c>
      <c r="Z64" s="167">
        <f t="shared" si="52"/>
        <v>659</v>
      </c>
      <c r="AA64" s="168">
        <f t="shared" si="53"/>
        <v>2305</v>
      </c>
      <c r="AB64" s="167"/>
      <c r="AC64" s="158"/>
    </row>
    <row r="65" spans="1:29" s="149" customFormat="1" ht="11.1" customHeight="1">
      <c r="A65" s="156">
        <v>26</v>
      </c>
      <c r="B65" s="157">
        <f t="shared" si="28"/>
        <v>393</v>
      </c>
      <c r="C65" s="157">
        <f t="shared" si="29"/>
        <v>1376</v>
      </c>
      <c r="D65" s="157">
        <f t="shared" si="30"/>
        <v>412</v>
      </c>
      <c r="E65" s="157">
        <f t="shared" si="31"/>
        <v>1441</v>
      </c>
      <c r="F65" s="157">
        <f t="shared" si="32"/>
        <v>431</v>
      </c>
      <c r="G65" s="157">
        <f t="shared" si="33"/>
        <v>1507</v>
      </c>
      <c r="H65" s="157">
        <f t="shared" si="34"/>
        <v>449</v>
      </c>
      <c r="I65" s="157">
        <f t="shared" si="35"/>
        <v>1572</v>
      </c>
      <c r="J65" s="157">
        <f t="shared" si="36"/>
        <v>473</v>
      </c>
      <c r="K65" s="157">
        <f t="shared" si="37"/>
        <v>1654</v>
      </c>
      <c r="L65" s="157">
        <f t="shared" si="38"/>
        <v>496</v>
      </c>
      <c r="M65" s="157">
        <f t="shared" si="39"/>
        <v>1736</v>
      </c>
      <c r="N65" s="157">
        <f t="shared" si="40"/>
        <v>519</v>
      </c>
      <c r="O65" s="157">
        <f t="shared" si="41"/>
        <v>1818</v>
      </c>
      <c r="P65" s="157">
        <f t="shared" si="42"/>
        <v>543</v>
      </c>
      <c r="Q65" s="157">
        <f t="shared" si="43"/>
        <v>1900</v>
      </c>
      <c r="R65" s="157">
        <f t="shared" si="44"/>
        <v>566</v>
      </c>
      <c r="S65" s="157">
        <f t="shared" si="45"/>
        <v>1982</v>
      </c>
      <c r="T65" s="157">
        <f t="shared" si="46"/>
        <v>596</v>
      </c>
      <c r="U65" s="157">
        <f t="shared" si="47"/>
        <v>2086</v>
      </c>
      <c r="V65" s="157">
        <f t="shared" si="48"/>
        <v>626</v>
      </c>
      <c r="W65" s="157">
        <f t="shared" si="49"/>
        <v>2189</v>
      </c>
      <c r="X65" s="157">
        <f t="shared" si="50"/>
        <v>655</v>
      </c>
      <c r="Y65" s="157">
        <f t="shared" si="51"/>
        <v>2293</v>
      </c>
      <c r="Z65" s="167">
        <f t="shared" si="52"/>
        <v>685</v>
      </c>
      <c r="AA65" s="168">
        <f t="shared" si="53"/>
        <v>2397</v>
      </c>
      <c r="AB65" s="167"/>
      <c r="AC65" s="158"/>
    </row>
    <row r="66" spans="1:29" s="149" customFormat="1" ht="11.1" customHeight="1">
      <c r="A66" s="156">
        <v>27</v>
      </c>
      <c r="B66" s="157">
        <f t="shared" si="28"/>
        <v>408</v>
      </c>
      <c r="C66" s="157">
        <f t="shared" si="29"/>
        <v>1429</v>
      </c>
      <c r="D66" s="157">
        <f t="shared" si="30"/>
        <v>428</v>
      </c>
      <c r="E66" s="157">
        <f t="shared" si="31"/>
        <v>1497</v>
      </c>
      <c r="F66" s="157">
        <f t="shared" si="32"/>
        <v>447</v>
      </c>
      <c r="G66" s="157">
        <f t="shared" si="33"/>
        <v>1565</v>
      </c>
      <c r="H66" s="157">
        <f t="shared" si="34"/>
        <v>467</v>
      </c>
      <c r="I66" s="157">
        <f t="shared" si="35"/>
        <v>1633</v>
      </c>
      <c r="J66" s="157">
        <f t="shared" si="36"/>
        <v>491</v>
      </c>
      <c r="K66" s="157">
        <f t="shared" si="37"/>
        <v>1718</v>
      </c>
      <c r="L66" s="157">
        <f t="shared" si="38"/>
        <v>515</v>
      </c>
      <c r="M66" s="157">
        <f t="shared" si="39"/>
        <v>1803</v>
      </c>
      <c r="N66" s="157">
        <f t="shared" si="40"/>
        <v>539</v>
      </c>
      <c r="O66" s="157">
        <f t="shared" si="41"/>
        <v>1888</v>
      </c>
      <c r="P66" s="157">
        <f t="shared" si="42"/>
        <v>564</v>
      </c>
      <c r="Q66" s="157">
        <f t="shared" si="43"/>
        <v>1973</v>
      </c>
      <c r="R66" s="157">
        <f t="shared" si="44"/>
        <v>588</v>
      </c>
      <c r="S66" s="157">
        <f t="shared" si="45"/>
        <v>2058</v>
      </c>
      <c r="T66" s="157">
        <f t="shared" si="46"/>
        <v>619</v>
      </c>
      <c r="U66" s="157">
        <f t="shared" si="47"/>
        <v>2166</v>
      </c>
      <c r="V66" s="157">
        <f t="shared" si="48"/>
        <v>650</v>
      </c>
      <c r="W66" s="157">
        <f t="shared" si="49"/>
        <v>2274</v>
      </c>
      <c r="X66" s="157">
        <f t="shared" si="50"/>
        <v>680</v>
      </c>
      <c r="Y66" s="157">
        <f t="shared" si="51"/>
        <v>2381</v>
      </c>
      <c r="Z66" s="167">
        <f t="shared" si="52"/>
        <v>711</v>
      </c>
      <c r="AA66" s="168">
        <f t="shared" si="53"/>
        <v>2489</v>
      </c>
      <c r="AB66" s="167"/>
      <c r="AC66" s="158"/>
    </row>
    <row r="67" spans="1:29" s="149" customFormat="1" ht="11.1" customHeight="1">
      <c r="A67" s="156">
        <v>28</v>
      </c>
      <c r="B67" s="157">
        <f t="shared" si="28"/>
        <v>423</v>
      </c>
      <c r="C67" s="157">
        <f t="shared" si="29"/>
        <v>1482</v>
      </c>
      <c r="D67" s="157">
        <f t="shared" si="30"/>
        <v>444</v>
      </c>
      <c r="E67" s="157">
        <f t="shared" si="31"/>
        <v>1552</v>
      </c>
      <c r="F67" s="157">
        <f t="shared" si="32"/>
        <v>464</v>
      </c>
      <c r="G67" s="157">
        <f t="shared" si="33"/>
        <v>1623</v>
      </c>
      <c r="H67" s="157">
        <f t="shared" si="34"/>
        <v>484</v>
      </c>
      <c r="I67" s="157">
        <f t="shared" si="35"/>
        <v>1693</v>
      </c>
      <c r="J67" s="157">
        <f t="shared" si="36"/>
        <v>509</v>
      </c>
      <c r="K67" s="157">
        <f t="shared" si="37"/>
        <v>1782</v>
      </c>
      <c r="L67" s="157">
        <f t="shared" si="38"/>
        <v>534</v>
      </c>
      <c r="M67" s="157">
        <f t="shared" si="39"/>
        <v>1870</v>
      </c>
      <c r="N67" s="157">
        <f t="shared" si="40"/>
        <v>559</v>
      </c>
      <c r="O67" s="157">
        <f t="shared" si="41"/>
        <v>1958</v>
      </c>
      <c r="P67" s="157">
        <f t="shared" si="42"/>
        <v>585</v>
      </c>
      <c r="Q67" s="157">
        <f t="shared" si="43"/>
        <v>2046</v>
      </c>
      <c r="R67" s="157">
        <f t="shared" si="44"/>
        <v>610</v>
      </c>
      <c r="S67" s="157">
        <f t="shared" si="45"/>
        <v>2134</v>
      </c>
      <c r="T67" s="157">
        <f t="shared" si="46"/>
        <v>642</v>
      </c>
      <c r="U67" s="157">
        <f t="shared" si="47"/>
        <v>2246</v>
      </c>
      <c r="V67" s="157">
        <f t="shared" si="48"/>
        <v>674</v>
      </c>
      <c r="W67" s="157">
        <f t="shared" si="49"/>
        <v>2358</v>
      </c>
      <c r="X67" s="157">
        <f t="shared" si="50"/>
        <v>706</v>
      </c>
      <c r="Y67" s="157">
        <f t="shared" si="51"/>
        <v>2470</v>
      </c>
      <c r="Z67" s="167">
        <f t="shared" si="52"/>
        <v>738</v>
      </c>
      <c r="AA67" s="168">
        <f t="shared" si="53"/>
        <v>2581</v>
      </c>
      <c r="AB67" s="167"/>
      <c r="AC67" s="158"/>
    </row>
    <row r="68" spans="1:29" s="149" customFormat="1" ht="11.1" customHeight="1">
      <c r="A68" s="156">
        <v>29</v>
      </c>
      <c r="B68" s="157">
        <f t="shared" si="28"/>
        <v>438</v>
      </c>
      <c r="C68" s="157">
        <f t="shared" si="29"/>
        <v>1535</v>
      </c>
      <c r="D68" s="157">
        <f t="shared" si="30"/>
        <v>459</v>
      </c>
      <c r="E68" s="157">
        <f t="shared" si="31"/>
        <v>1608</v>
      </c>
      <c r="F68" s="157">
        <f t="shared" si="32"/>
        <v>480</v>
      </c>
      <c r="G68" s="157">
        <f t="shared" si="33"/>
        <v>1681</v>
      </c>
      <c r="H68" s="157">
        <f t="shared" si="34"/>
        <v>501</v>
      </c>
      <c r="I68" s="157">
        <f t="shared" si="35"/>
        <v>1754</v>
      </c>
      <c r="J68" s="157">
        <f t="shared" si="36"/>
        <v>527</v>
      </c>
      <c r="K68" s="157">
        <f t="shared" si="37"/>
        <v>1845</v>
      </c>
      <c r="L68" s="157">
        <f t="shared" si="38"/>
        <v>553</v>
      </c>
      <c r="M68" s="157">
        <f t="shared" si="39"/>
        <v>1937</v>
      </c>
      <c r="N68" s="157">
        <f t="shared" si="40"/>
        <v>579</v>
      </c>
      <c r="O68" s="157">
        <f t="shared" si="41"/>
        <v>2028</v>
      </c>
      <c r="P68" s="157">
        <f t="shared" si="42"/>
        <v>606</v>
      </c>
      <c r="Q68" s="157">
        <f t="shared" si="43"/>
        <v>2119</v>
      </c>
      <c r="R68" s="157">
        <f t="shared" si="44"/>
        <v>632</v>
      </c>
      <c r="S68" s="157">
        <f t="shared" si="45"/>
        <v>2211</v>
      </c>
      <c r="T68" s="157">
        <f t="shared" si="46"/>
        <v>665</v>
      </c>
      <c r="U68" s="157">
        <f t="shared" si="47"/>
        <v>2326</v>
      </c>
      <c r="V68" s="157">
        <f t="shared" si="48"/>
        <v>698</v>
      </c>
      <c r="W68" s="157">
        <f t="shared" si="49"/>
        <v>2442</v>
      </c>
      <c r="X68" s="157">
        <f t="shared" si="50"/>
        <v>731</v>
      </c>
      <c r="Y68" s="157">
        <f t="shared" si="51"/>
        <v>2558</v>
      </c>
      <c r="Z68" s="167">
        <f t="shared" si="52"/>
        <v>764</v>
      </c>
      <c r="AA68" s="168">
        <f t="shared" si="53"/>
        <v>2674</v>
      </c>
      <c r="AB68" s="167"/>
      <c r="AC68" s="158"/>
    </row>
    <row r="69" spans="1:29" s="149" customFormat="1" ht="11.1" customHeight="1" thickBot="1">
      <c r="A69" s="159">
        <v>30</v>
      </c>
      <c r="B69" s="160">
        <f t="shared" si="28"/>
        <v>454</v>
      </c>
      <c r="C69" s="160">
        <f t="shared" si="29"/>
        <v>1588</v>
      </c>
      <c r="D69" s="160">
        <f t="shared" si="30"/>
        <v>475</v>
      </c>
      <c r="E69" s="160">
        <f t="shared" si="31"/>
        <v>1663</v>
      </c>
      <c r="F69" s="160">
        <f t="shared" si="32"/>
        <v>497</v>
      </c>
      <c r="G69" s="160">
        <f t="shared" si="33"/>
        <v>1739</v>
      </c>
      <c r="H69" s="160">
        <f t="shared" si="34"/>
        <v>518</v>
      </c>
      <c r="I69" s="160">
        <f t="shared" si="35"/>
        <v>1814</v>
      </c>
      <c r="J69" s="160">
        <f t="shared" si="36"/>
        <v>545</v>
      </c>
      <c r="K69" s="160">
        <f t="shared" si="37"/>
        <v>1909</v>
      </c>
      <c r="L69" s="160">
        <f t="shared" si="38"/>
        <v>572</v>
      </c>
      <c r="M69" s="160">
        <f t="shared" si="39"/>
        <v>2003</v>
      </c>
      <c r="N69" s="160">
        <f t="shared" si="40"/>
        <v>599</v>
      </c>
      <c r="O69" s="160">
        <f t="shared" si="41"/>
        <v>2098</v>
      </c>
      <c r="P69" s="160">
        <f t="shared" si="42"/>
        <v>626</v>
      </c>
      <c r="Q69" s="160">
        <f t="shared" si="43"/>
        <v>2192</v>
      </c>
      <c r="R69" s="160">
        <f t="shared" si="44"/>
        <v>653</v>
      </c>
      <c r="S69" s="160">
        <f t="shared" si="45"/>
        <v>2287</v>
      </c>
      <c r="T69" s="160">
        <f t="shared" si="46"/>
        <v>688</v>
      </c>
      <c r="U69" s="160">
        <f t="shared" si="47"/>
        <v>2407</v>
      </c>
      <c r="V69" s="160">
        <f t="shared" si="48"/>
        <v>722</v>
      </c>
      <c r="W69" s="160">
        <f t="shared" si="49"/>
        <v>2526</v>
      </c>
      <c r="X69" s="160">
        <f t="shared" si="50"/>
        <v>756</v>
      </c>
      <c r="Y69" s="160">
        <f t="shared" si="51"/>
        <v>2646</v>
      </c>
      <c r="Z69" s="169">
        <f t="shared" si="52"/>
        <v>790</v>
      </c>
      <c r="AA69" s="170">
        <f t="shared" si="53"/>
        <v>2766</v>
      </c>
      <c r="AB69" s="169"/>
      <c r="AC69" s="161"/>
    </row>
    <row r="70" spans="1:29" s="173" customFormat="1" ht="12" customHeight="1">
      <c r="A70" s="171" t="s">
        <v>89</v>
      </c>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row>
    <row r="71" spans="1:29" s="173" customFormat="1" ht="12" customHeight="1">
      <c r="A71" s="174" t="s">
        <v>90</v>
      </c>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B71" s="176"/>
      <c r="AC71" s="176"/>
    </row>
    <row r="72" spans="1:29" s="174" customFormat="1" ht="12" customHeight="1">
      <c r="A72" s="174" t="s">
        <v>91</v>
      </c>
    </row>
    <row r="73" spans="1:29" s="173" customFormat="1" ht="12" customHeight="1">
      <c r="A73" s="174" t="s">
        <v>92</v>
      </c>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row>
    <row r="74" spans="1:29" s="173" customFormat="1" ht="12" customHeight="1">
      <c r="A74" s="174" t="s">
        <v>93</v>
      </c>
      <c r="B74" s="174"/>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B74" s="174" t="s">
        <v>94</v>
      </c>
      <c r="AC74" s="174"/>
    </row>
  </sheetData>
  <mergeCells count="56">
    <mergeCell ref="Z38:AA38"/>
    <mergeCell ref="AB38:AC38"/>
    <mergeCell ref="R38:S38"/>
    <mergeCell ref="T38:U38"/>
    <mergeCell ref="V38:W38"/>
    <mergeCell ref="X38:Y38"/>
    <mergeCell ref="X37:Y37"/>
    <mergeCell ref="B38:C38"/>
    <mergeCell ref="D38:E38"/>
    <mergeCell ref="F38:G38"/>
    <mergeCell ref="H38:I38"/>
    <mergeCell ref="J38:K38"/>
    <mergeCell ref="N38:O38"/>
    <mergeCell ref="P38:Q38"/>
    <mergeCell ref="Z37:AA37"/>
    <mergeCell ref="AB37:AC37"/>
    <mergeCell ref="A36:AA36"/>
    <mergeCell ref="A37:A39"/>
    <mergeCell ref="B37:C37"/>
    <mergeCell ref="D37:E37"/>
    <mergeCell ref="F37:G37"/>
    <mergeCell ref="H37:I37"/>
    <mergeCell ref="J37:K37"/>
    <mergeCell ref="L37:M37"/>
    <mergeCell ref="N37:O37"/>
    <mergeCell ref="P37:Q37"/>
    <mergeCell ref="L38:M38"/>
    <mergeCell ref="R37:S37"/>
    <mergeCell ref="T37:U37"/>
    <mergeCell ref="V37:W37"/>
    <mergeCell ref="R4:S4"/>
    <mergeCell ref="T4:U4"/>
    <mergeCell ref="V4:W4"/>
    <mergeCell ref="X4:Y4"/>
    <mergeCell ref="Z4:AA4"/>
    <mergeCell ref="H4:I4"/>
    <mergeCell ref="J4:K4"/>
    <mergeCell ref="L4:M4"/>
    <mergeCell ref="N4:O4"/>
    <mergeCell ref="P4:Q4"/>
    <mergeCell ref="A1:Y1"/>
    <mergeCell ref="Z1:AC1"/>
    <mergeCell ref="A2:AC2"/>
    <mergeCell ref="A3:A5"/>
    <mergeCell ref="B3:E3"/>
    <mergeCell ref="F3:Q3"/>
    <mergeCell ref="R3:S3"/>
    <mergeCell ref="T3:U3"/>
    <mergeCell ref="V3:W3"/>
    <mergeCell ref="X3:Y3"/>
    <mergeCell ref="AB4:AC4"/>
    <mergeCell ref="Z3:AA3"/>
    <mergeCell ref="AB3:AC3"/>
    <mergeCell ref="B4:C4"/>
    <mergeCell ref="D4:E4"/>
    <mergeCell ref="F4:G4"/>
  </mergeCells>
  <phoneticPr fontId="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5"/>
  <sheetViews>
    <sheetView workbookViewId="0">
      <selection activeCell="L28" sqref="L28"/>
    </sheetView>
  </sheetViews>
  <sheetFormatPr defaultColWidth="10.75" defaultRowHeight="16.5"/>
  <cols>
    <col min="1" max="30" width="7.375" style="17" customWidth="1"/>
    <col min="31" max="31" width="9.75" style="17" customWidth="1"/>
    <col min="32" max="32" width="4.875" style="17" customWidth="1"/>
    <col min="33" max="16384" width="10.75" style="17"/>
  </cols>
  <sheetData>
    <row r="1" spans="1:32" ht="26.25" customHeight="1" thickBot="1">
      <c r="A1" s="258" t="s">
        <v>95</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row>
    <row r="2" spans="1:32" ht="15" customHeight="1">
      <c r="A2" s="18" t="s">
        <v>96</v>
      </c>
      <c r="B2" s="19"/>
      <c r="C2" s="20"/>
      <c r="D2" s="263" t="s">
        <v>97</v>
      </c>
      <c r="E2" s="264"/>
      <c r="F2" s="264"/>
      <c r="G2" s="264"/>
      <c r="H2" s="264"/>
      <c r="I2" s="264"/>
      <c r="J2" s="265"/>
      <c r="K2" s="266"/>
      <c r="L2" s="21" t="s">
        <v>67</v>
      </c>
      <c r="M2" s="21" t="s">
        <v>68</v>
      </c>
      <c r="N2" s="21" t="s">
        <v>69</v>
      </c>
      <c r="O2" s="21" t="s">
        <v>70</v>
      </c>
      <c r="P2" s="21" t="s">
        <v>71</v>
      </c>
      <c r="Q2" s="21" t="s">
        <v>72</v>
      </c>
      <c r="R2" s="21" t="s">
        <v>98</v>
      </c>
      <c r="S2" s="21" t="s">
        <v>99</v>
      </c>
      <c r="T2" s="21" t="s">
        <v>78</v>
      </c>
      <c r="U2" s="21" t="s">
        <v>79</v>
      </c>
      <c r="V2" s="21" t="s">
        <v>80</v>
      </c>
      <c r="W2" s="21" t="s">
        <v>81</v>
      </c>
      <c r="X2" s="21" t="s">
        <v>82</v>
      </c>
      <c r="Y2" s="21" t="s">
        <v>83</v>
      </c>
      <c r="Z2" s="21" t="s">
        <v>84</v>
      </c>
      <c r="AA2" s="21" t="s">
        <v>85</v>
      </c>
      <c r="AB2" s="21" t="s">
        <v>86</v>
      </c>
      <c r="AC2" s="21" t="s">
        <v>87</v>
      </c>
      <c r="AD2" s="21" t="s">
        <v>88</v>
      </c>
      <c r="AE2" s="22">
        <v>0.09</v>
      </c>
    </row>
    <row r="3" spans="1:32" ht="15" customHeight="1" thickBot="1">
      <c r="A3" s="151" t="s">
        <v>100</v>
      </c>
      <c r="B3" s="152" t="s">
        <v>101</v>
      </c>
      <c r="C3" s="153" t="s">
        <v>102</v>
      </c>
      <c r="D3" s="23">
        <v>11100</v>
      </c>
      <c r="E3" s="23">
        <v>12540</v>
      </c>
      <c r="F3" s="23">
        <v>13500</v>
      </c>
      <c r="G3" s="23">
        <v>15840</v>
      </c>
      <c r="H3" s="23">
        <v>16500</v>
      </c>
      <c r="I3" s="23">
        <v>17280</v>
      </c>
      <c r="J3" s="23">
        <v>17880</v>
      </c>
      <c r="K3" s="23">
        <v>19047</v>
      </c>
      <c r="L3" s="23">
        <v>20008</v>
      </c>
      <c r="M3" s="23">
        <v>20100</v>
      </c>
      <c r="N3" s="23">
        <v>21000</v>
      </c>
      <c r="O3" s="23">
        <v>21900</v>
      </c>
      <c r="P3" s="23">
        <v>22800</v>
      </c>
      <c r="Q3" s="23">
        <v>24000</v>
      </c>
      <c r="R3" s="24">
        <v>25200</v>
      </c>
      <c r="S3" s="23">
        <v>26400</v>
      </c>
      <c r="T3" s="23">
        <v>27600</v>
      </c>
      <c r="U3" s="23">
        <v>28800</v>
      </c>
      <c r="V3" s="23">
        <v>30300</v>
      </c>
      <c r="W3" s="23">
        <v>31800</v>
      </c>
      <c r="X3" s="23">
        <v>33300</v>
      </c>
      <c r="Y3" s="23">
        <v>34800</v>
      </c>
      <c r="Z3" s="23">
        <v>36300</v>
      </c>
      <c r="AA3" s="23">
        <v>38200</v>
      </c>
      <c r="AB3" s="23">
        <v>40100</v>
      </c>
      <c r="AC3" s="23">
        <v>42000</v>
      </c>
      <c r="AD3" s="25">
        <v>43900</v>
      </c>
      <c r="AE3" s="22"/>
    </row>
    <row r="4" spans="1:32" ht="12" customHeight="1">
      <c r="A4" s="26">
        <v>1</v>
      </c>
      <c r="B4" s="80">
        <v>2.3E-3</v>
      </c>
      <c r="C4" s="35">
        <v>0.09</v>
      </c>
      <c r="D4" s="27">
        <f t="shared" ref="D4:D58" si="0">ROUND($D$3*$AE$2*60/100,0)+ROUND($D$3*$B4*60/100,0)</f>
        <v>614</v>
      </c>
      <c r="E4" s="28">
        <f t="shared" ref="E4:E58" si="1">ROUND($E$3*$AE$2*60/100,0)+ROUND($E$3*$B4*60/100,0)</f>
        <v>694</v>
      </c>
      <c r="F4" s="28">
        <f t="shared" ref="F4:F58" si="2">ROUND($F$3*$AE$2*60/100,0)+ROUND($F$3*$B4*60/100,0)</f>
        <v>748</v>
      </c>
      <c r="G4" s="28">
        <f t="shared" ref="G4:G58" si="3">ROUND($G$3*$AE$2*60/100,0)+ROUND($G$3*$B4*60/100,0)</f>
        <v>877</v>
      </c>
      <c r="H4" s="28">
        <f t="shared" ref="H4:H58" si="4">ROUND($H$3*$AE$2*60/100,0)+ROUND($H$3*$B4*60/100,0)</f>
        <v>914</v>
      </c>
      <c r="I4" s="28">
        <f t="shared" ref="I4:I58" si="5">ROUND($I$3*$AE$2*60/100,0)+ROUND($I$3*$B4*60/100,0)</f>
        <v>957</v>
      </c>
      <c r="J4" s="28">
        <f t="shared" ref="J4:J58" si="6">ROUND($J$3*$AE$2*60/100,0)+ROUND($J$3*$B4*60/100,0)</f>
        <v>991</v>
      </c>
      <c r="K4" s="28">
        <f t="shared" ref="K4:K58" si="7">ROUND($K$3*$AE$2*60/100,0)+ROUND($K$3*$B4*60/100,0)</f>
        <v>1055</v>
      </c>
      <c r="L4" s="28">
        <f t="shared" ref="L4:L58" si="8">ROUND($L$3*$AE$2*60/100,0)+ROUND($L$3*$B4*60/100,0)</f>
        <v>1108</v>
      </c>
      <c r="M4" s="28">
        <f t="shared" ref="M4:M58" si="9">ROUND($M$3*$AE$2*60/100,0)+ROUND($M$3*$B4*60/100,0)</f>
        <v>1113</v>
      </c>
      <c r="N4" s="28">
        <f t="shared" ref="N4:N58" si="10">ROUND($N$3*$AE$2*60/100,0)+ROUND($N$3*$B4*60/100,0)</f>
        <v>1163</v>
      </c>
      <c r="O4" s="28">
        <f t="shared" ref="O4:O58" si="11">ROUND($O$3*$AE$2*60/100,0)+ROUND($O$3*$B4*60/100,0)</f>
        <v>1213</v>
      </c>
      <c r="P4" s="28">
        <f t="shared" ref="P4:P58" si="12">ROUND($P$3*$AE$2*60/100,0)+ROUND($P$3*$B4*60/100,0)</f>
        <v>1262</v>
      </c>
      <c r="Q4" s="28">
        <f t="shared" ref="Q4:Q58" si="13">ROUND($Q$3*$AE$2*60/100,0)+ROUND($Q$3*$B4*60/100,0)</f>
        <v>1329</v>
      </c>
      <c r="R4" s="28">
        <f t="shared" ref="R4:R58" si="14">ROUND($R$3*$AE$2*60/100,0)+ROUND($R$3*$B4*60/100,0)</f>
        <v>1396</v>
      </c>
      <c r="S4" s="28">
        <f t="shared" ref="S4:S58" si="15">ROUND($S$3*$AE$2*60/100,0)+ROUND($S$3*$B4*60/100,0)</f>
        <v>1462</v>
      </c>
      <c r="T4" s="28">
        <f t="shared" ref="T4:T58" si="16">ROUND($T$3*$AE$2*60/100,0)+ROUND($T$3*$B4*60/100,0)</f>
        <v>1528</v>
      </c>
      <c r="U4" s="28">
        <f t="shared" ref="U4:U58" si="17">ROUND($U$3*$AE$2*60/100,0)+ROUND($U$3*$B4*60/100,0)</f>
        <v>1595</v>
      </c>
      <c r="V4" s="28">
        <f t="shared" ref="V4:V58" si="18">ROUND($V$3*$AE$2*60/100,0)+ROUND($V$3*$B4*60/100,0)</f>
        <v>1678</v>
      </c>
      <c r="W4" s="28">
        <f t="shared" ref="W4:W58" si="19">ROUND($W$3*$AE$2*60/100,0)+ROUND($W$3*$B4*60/100,0)</f>
        <v>1761</v>
      </c>
      <c r="X4" s="28">
        <f t="shared" ref="X4:X58" si="20">ROUND($X$3*$AE$2*60/100,0)+ROUND($X$3*$B4*60/100,0)</f>
        <v>1844</v>
      </c>
      <c r="Y4" s="28">
        <f t="shared" ref="Y4:Y58" si="21">ROUND($Y$3*$AE$2*60/100,0)+ROUND($Y$3*$B4*60/100,0)</f>
        <v>1927</v>
      </c>
      <c r="Z4" s="28">
        <f t="shared" ref="Z4:Z58" si="22">ROUND($Z$3*$AE$2*60/100,0)+ROUND($Z$3*$B4*60/100,0)</f>
        <v>2010</v>
      </c>
      <c r="AA4" s="28">
        <f t="shared" ref="AA4:AA58" si="23">ROUND($AA$3*$AE$2*60/100,0)+ROUND($AA$3*$B4*60/100,0)</f>
        <v>2116</v>
      </c>
      <c r="AB4" s="28">
        <f t="shared" ref="AB4:AB58" si="24">ROUND($AB$3*$AE$2*60/100,0)+ROUND($AB$3*$B4*60/100,0)</f>
        <v>2220</v>
      </c>
      <c r="AC4" s="28">
        <f t="shared" ref="AC4:AC58" si="25">ROUND($AC$3*$AE$2*60/100,0)+ROUND($AC$3*$B4*60/100,0)</f>
        <v>2326</v>
      </c>
      <c r="AD4" s="29">
        <f t="shared" ref="AD4:AD58" si="26">ROUND($AD$3*$AE$2*60/100,0)+ROUND($AD$3*$B4*60/100,0)</f>
        <v>2432</v>
      </c>
      <c r="AF4" s="30"/>
    </row>
    <row r="5" spans="1:32" ht="12" customHeight="1">
      <c r="A5" s="31">
        <v>2</v>
      </c>
      <c r="B5" s="81">
        <v>1.8E-3</v>
      </c>
      <c r="C5" s="35">
        <v>0.09</v>
      </c>
      <c r="D5" s="27">
        <f t="shared" si="0"/>
        <v>611</v>
      </c>
      <c r="E5" s="28">
        <f t="shared" si="1"/>
        <v>691</v>
      </c>
      <c r="F5" s="28">
        <f t="shared" si="2"/>
        <v>744</v>
      </c>
      <c r="G5" s="28">
        <f t="shared" si="3"/>
        <v>872</v>
      </c>
      <c r="H5" s="28">
        <f t="shared" si="4"/>
        <v>909</v>
      </c>
      <c r="I5" s="28">
        <f t="shared" si="5"/>
        <v>952</v>
      </c>
      <c r="J5" s="28">
        <f t="shared" si="6"/>
        <v>985</v>
      </c>
      <c r="K5" s="28">
        <f t="shared" si="7"/>
        <v>1050</v>
      </c>
      <c r="L5" s="28">
        <f t="shared" si="8"/>
        <v>1102</v>
      </c>
      <c r="M5" s="28">
        <f t="shared" si="9"/>
        <v>1107</v>
      </c>
      <c r="N5" s="28">
        <f t="shared" si="10"/>
        <v>1157</v>
      </c>
      <c r="O5" s="28">
        <f t="shared" si="11"/>
        <v>1207</v>
      </c>
      <c r="P5" s="28">
        <f t="shared" si="12"/>
        <v>1256</v>
      </c>
      <c r="Q5" s="28">
        <f t="shared" si="13"/>
        <v>1322</v>
      </c>
      <c r="R5" s="28">
        <f t="shared" si="14"/>
        <v>1388</v>
      </c>
      <c r="S5" s="28">
        <f t="shared" si="15"/>
        <v>1455</v>
      </c>
      <c r="T5" s="28">
        <f t="shared" si="16"/>
        <v>1520</v>
      </c>
      <c r="U5" s="28">
        <f t="shared" si="17"/>
        <v>1586</v>
      </c>
      <c r="V5" s="28">
        <f t="shared" si="18"/>
        <v>1669</v>
      </c>
      <c r="W5" s="28">
        <f t="shared" si="19"/>
        <v>1751</v>
      </c>
      <c r="X5" s="28">
        <f t="shared" si="20"/>
        <v>1834</v>
      </c>
      <c r="Y5" s="28">
        <f t="shared" si="21"/>
        <v>1917</v>
      </c>
      <c r="Z5" s="28">
        <f t="shared" si="22"/>
        <v>1999</v>
      </c>
      <c r="AA5" s="28">
        <f t="shared" si="23"/>
        <v>2104</v>
      </c>
      <c r="AB5" s="28">
        <f t="shared" si="24"/>
        <v>2208</v>
      </c>
      <c r="AC5" s="32">
        <f t="shared" si="25"/>
        <v>2313</v>
      </c>
      <c r="AD5" s="33">
        <f t="shared" si="26"/>
        <v>2418</v>
      </c>
      <c r="AF5" s="30"/>
    </row>
    <row r="6" spans="1:32" ht="12" customHeight="1">
      <c r="A6" s="31">
        <v>3</v>
      </c>
      <c r="B6" s="81">
        <v>1.0200000000000001E-2</v>
      </c>
      <c r="C6" s="35">
        <v>0.09</v>
      </c>
      <c r="D6" s="27">
        <f t="shared" si="0"/>
        <v>667</v>
      </c>
      <c r="E6" s="28">
        <f t="shared" si="1"/>
        <v>754</v>
      </c>
      <c r="F6" s="28">
        <f t="shared" si="2"/>
        <v>812</v>
      </c>
      <c r="G6" s="28">
        <f t="shared" si="3"/>
        <v>952</v>
      </c>
      <c r="H6" s="28">
        <f t="shared" si="4"/>
        <v>992</v>
      </c>
      <c r="I6" s="28">
        <f t="shared" si="5"/>
        <v>1039</v>
      </c>
      <c r="J6" s="28">
        <f t="shared" si="6"/>
        <v>1075</v>
      </c>
      <c r="K6" s="28">
        <f t="shared" si="7"/>
        <v>1146</v>
      </c>
      <c r="L6" s="28">
        <f t="shared" si="8"/>
        <v>1202</v>
      </c>
      <c r="M6" s="28">
        <f t="shared" si="9"/>
        <v>1208</v>
      </c>
      <c r="N6" s="28">
        <f t="shared" si="10"/>
        <v>1263</v>
      </c>
      <c r="O6" s="28">
        <f t="shared" si="11"/>
        <v>1317</v>
      </c>
      <c r="P6" s="28">
        <f t="shared" si="12"/>
        <v>1371</v>
      </c>
      <c r="Q6" s="28">
        <f t="shared" si="13"/>
        <v>1443</v>
      </c>
      <c r="R6" s="28">
        <f t="shared" si="14"/>
        <v>1515</v>
      </c>
      <c r="S6" s="28">
        <f t="shared" si="15"/>
        <v>1588</v>
      </c>
      <c r="T6" s="28">
        <f t="shared" si="16"/>
        <v>1659</v>
      </c>
      <c r="U6" s="28">
        <f t="shared" si="17"/>
        <v>1731</v>
      </c>
      <c r="V6" s="28">
        <f t="shared" si="18"/>
        <v>1821</v>
      </c>
      <c r="W6" s="28">
        <f t="shared" si="19"/>
        <v>1912</v>
      </c>
      <c r="X6" s="28">
        <f t="shared" si="20"/>
        <v>2002</v>
      </c>
      <c r="Y6" s="28">
        <f t="shared" si="21"/>
        <v>2092</v>
      </c>
      <c r="Z6" s="28">
        <f t="shared" si="22"/>
        <v>2182</v>
      </c>
      <c r="AA6" s="28">
        <f t="shared" si="23"/>
        <v>2297</v>
      </c>
      <c r="AB6" s="28">
        <f t="shared" si="24"/>
        <v>2410</v>
      </c>
      <c r="AC6" s="32">
        <f t="shared" si="25"/>
        <v>2525</v>
      </c>
      <c r="AD6" s="33">
        <f t="shared" si="26"/>
        <v>2640</v>
      </c>
      <c r="AF6" s="30"/>
    </row>
    <row r="7" spans="1:32" ht="12" customHeight="1">
      <c r="A7" s="31">
        <v>4</v>
      </c>
      <c r="B7" s="81">
        <v>2.2000000000000001E-3</v>
      </c>
      <c r="C7" s="35">
        <v>0.09</v>
      </c>
      <c r="D7" s="27">
        <f t="shared" si="0"/>
        <v>614</v>
      </c>
      <c r="E7" s="28">
        <f t="shared" si="1"/>
        <v>694</v>
      </c>
      <c r="F7" s="28">
        <f t="shared" si="2"/>
        <v>747</v>
      </c>
      <c r="G7" s="28">
        <f t="shared" si="3"/>
        <v>876</v>
      </c>
      <c r="H7" s="28">
        <f t="shared" si="4"/>
        <v>913</v>
      </c>
      <c r="I7" s="28">
        <f t="shared" si="5"/>
        <v>956</v>
      </c>
      <c r="J7" s="28">
        <f t="shared" si="6"/>
        <v>990</v>
      </c>
      <c r="K7" s="28">
        <f t="shared" si="7"/>
        <v>1054</v>
      </c>
      <c r="L7" s="28">
        <f t="shared" si="8"/>
        <v>1106</v>
      </c>
      <c r="M7" s="28">
        <f t="shared" si="9"/>
        <v>1112</v>
      </c>
      <c r="N7" s="28">
        <f t="shared" si="10"/>
        <v>1162</v>
      </c>
      <c r="O7" s="28">
        <f t="shared" si="11"/>
        <v>1212</v>
      </c>
      <c r="P7" s="28">
        <f t="shared" si="12"/>
        <v>1261</v>
      </c>
      <c r="Q7" s="28">
        <f t="shared" si="13"/>
        <v>1328</v>
      </c>
      <c r="R7" s="28">
        <f t="shared" si="14"/>
        <v>1394</v>
      </c>
      <c r="S7" s="28">
        <f t="shared" si="15"/>
        <v>1461</v>
      </c>
      <c r="T7" s="28">
        <f t="shared" si="16"/>
        <v>1526</v>
      </c>
      <c r="U7" s="28">
        <f t="shared" si="17"/>
        <v>1593</v>
      </c>
      <c r="V7" s="28">
        <f t="shared" si="18"/>
        <v>1676</v>
      </c>
      <c r="W7" s="28">
        <f t="shared" si="19"/>
        <v>1759</v>
      </c>
      <c r="X7" s="28">
        <f t="shared" si="20"/>
        <v>1842</v>
      </c>
      <c r="Y7" s="28">
        <f t="shared" si="21"/>
        <v>1925</v>
      </c>
      <c r="Z7" s="28">
        <f t="shared" si="22"/>
        <v>2008</v>
      </c>
      <c r="AA7" s="28">
        <f t="shared" si="23"/>
        <v>2113</v>
      </c>
      <c r="AB7" s="28">
        <f t="shared" si="24"/>
        <v>2218</v>
      </c>
      <c r="AC7" s="32">
        <f t="shared" si="25"/>
        <v>2323</v>
      </c>
      <c r="AD7" s="33">
        <f t="shared" si="26"/>
        <v>2429</v>
      </c>
      <c r="AF7" s="30"/>
    </row>
    <row r="8" spans="1:32" ht="12" customHeight="1">
      <c r="A8" s="31">
        <v>5</v>
      </c>
      <c r="B8" s="81">
        <v>2.3999999999999998E-3</v>
      </c>
      <c r="C8" s="35">
        <v>0.09</v>
      </c>
      <c r="D8" s="27">
        <f t="shared" si="0"/>
        <v>615</v>
      </c>
      <c r="E8" s="28">
        <f t="shared" si="1"/>
        <v>695</v>
      </c>
      <c r="F8" s="28">
        <f t="shared" si="2"/>
        <v>748</v>
      </c>
      <c r="G8" s="28">
        <f t="shared" si="3"/>
        <v>878</v>
      </c>
      <c r="H8" s="28">
        <f t="shared" si="4"/>
        <v>915</v>
      </c>
      <c r="I8" s="28">
        <f t="shared" si="5"/>
        <v>958</v>
      </c>
      <c r="J8" s="28">
        <f t="shared" si="6"/>
        <v>992</v>
      </c>
      <c r="K8" s="28">
        <f t="shared" si="7"/>
        <v>1056</v>
      </c>
      <c r="L8" s="28">
        <f t="shared" si="8"/>
        <v>1109</v>
      </c>
      <c r="M8" s="28">
        <f t="shared" si="9"/>
        <v>1114</v>
      </c>
      <c r="N8" s="28">
        <f t="shared" si="10"/>
        <v>1164</v>
      </c>
      <c r="O8" s="28">
        <f t="shared" si="11"/>
        <v>1215</v>
      </c>
      <c r="P8" s="28">
        <f t="shared" si="12"/>
        <v>1264</v>
      </c>
      <c r="Q8" s="28">
        <f t="shared" si="13"/>
        <v>1331</v>
      </c>
      <c r="R8" s="28">
        <f t="shared" si="14"/>
        <v>1397</v>
      </c>
      <c r="S8" s="28">
        <f t="shared" si="15"/>
        <v>1464</v>
      </c>
      <c r="T8" s="28">
        <f t="shared" si="16"/>
        <v>1530</v>
      </c>
      <c r="U8" s="28">
        <f t="shared" si="17"/>
        <v>1596</v>
      </c>
      <c r="V8" s="28">
        <f t="shared" si="18"/>
        <v>1680</v>
      </c>
      <c r="W8" s="28">
        <f t="shared" si="19"/>
        <v>1763</v>
      </c>
      <c r="X8" s="28">
        <f t="shared" si="20"/>
        <v>1846</v>
      </c>
      <c r="Y8" s="28">
        <f t="shared" si="21"/>
        <v>1929</v>
      </c>
      <c r="Z8" s="28">
        <f t="shared" si="22"/>
        <v>2012</v>
      </c>
      <c r="AA8" s="28">
        <f t="shared" si="23"/>
        <v>2118</v>
      </c>
      <c r="AB8" s="28">
        <f t="shared" si="24"/>
        <v>2223</v>
      </c>
      <c r="AC8" s="32">
        <f t="shared" si="25"/>
        <v>2328</v>
      </c>
      <c r="AD8" s="33">
        <f t="shared" si="26"/>
        <v>2434</v>
      </c>
      <c r="AF8" s="30"/>
    </row>
    <row r="9" spans="1:32" ht="12" customHeight="1">
      <c r="A9" s="31">
        <v>6</v>
      </c>
      <c r="B9" s="81">
        <v>1.2999999999999999E-3</v>
      </c>
      <c r="C9" s="35">
        <v>0.09</v>
      </c>
      <c r="D9" s="27">
        <f t="shared" si="0"/>
        <v>608</v>
      </c>
      <c r="E9" s="28">
        <f t="shared" si="1"/>
        <v>687</v>
      </c>
      <c r="F9" s="28">
        <f t="shared" si="2"/>
        <v>740</v>
      </c>
      <c r="G9" s="28">
        <f t="shared" si="3"/>
        <v>867</v>
      </c>
      <c r="H9" s="28">
        <f t="shared" si="4"/>
        <v>904</v>
      </c>
      <c r="I9" s="28">
        <f t="shared" si="5"/>
        <v>946</v>
      </c>
      <c r="J9" s="28">
        <f t="shared" si="6"/>
        <v>980</v>
      </c>
      <c r="K9" s="28">
        <f t="shared" si="7"/>
        <v>1044</v>
      </c>
      <c r="L9" s="28">
        <f t="shared" si="8"/>
        <v>1096</v>
      </c>
      <c r="M9" s="28">
        <f t="shared" si="9"/>
        <v>1101</v>
      </c>
      <c r="N9" s="28">
        <f t="shared" si="10"/>
        <v>1150</v>
      </c>
      <c r="O9" s="28">
        <f t="shared" si="11"/>
        <v>1200</v>
      </c>
      <c r="P9" s="28">
        <f t="shared" si="12"/>
        <v>1249</v>
      </c>
      <c r="Q9" s="28">
        <f t="shared" si="13"/>
        <v>1315</v>
      </c>
      <c r="R9" s="28">
        <f t="shared" si="14"/>
        <v>1381</v>
      </c>
      <c r="S9" s="28">
        <f t="shared" si="15"/>
        <v>1447</v>
      </c>
      <c r="T9" s="28">
        <f t="shared" si="16"/>
        <v>1512</v>
      </c>
      <c r="U9" s="28">
        <f t="shared" si="17"/>
        <v>1577</v>
      </c>
      <c r="V9" s="28">
        <f t="shared" si="18"/>
        <v>1660</v>
      </c>
      <c r="W9" s="28">
        <f t="shared" si="19"/>
        <v>1742</v>
      </c>
      <c r="X9" s="28">
        <f t="shared" si="20"/>
        <v>1824</v>
      </c>
      <c r="Y9" s="28">
        <f t="shared" si="21"/>
        <v>1906</v>
      </c>
      <c r="Z9" s="28">
        <f t="shared" si="22"/>
        <v>1988</v>
      </c>
      <c r="AA9" s="28">
        <f t="shared" si="23"/>
        <v>2093</v>
      </c>
      <c r="AB9" s="28">
        <f t="shared" si="24"/>
        <v>2196</v>
      </c>
      <c r="AC9" s="32">
        <f t="shared" si="25"/>
        <v>2301</v>
      </c>
      <c r="AD9" s="33">
        <f t="shared" si="26"/>
        <v>2405</v>
      </c>
      <c r="AF9" s="30"/>
    </row>
    <row r="10" spans="1:32" ht="12" customHeight="1">
      <c r="A10" s="31">
        <v>7</v>
      </c>
      <c r="B10" s="81">
        <v>1.1999999999999999E-3</v>
      </c>
      <c r="C10" s="35">
        <v>0.09</v>
      </c>
      <c r="D10" s="27">
        <f t="shared" si="0"/>
        <v>607</v>
      </c>
      <c r="E10" s="28">
        <f t="shared" si="1"/>
        <v>686</v>
      </c>
      <c r="F10" s="28">
        <f t="shared" si="2"/>
        <v>739</v>
      </c>
      <c r="G10" s="28">
        <f t="shared" si="3"/>
        <v>866</v>
      </c>
      <c r="H10" s="28">
        <f t="shared" si="4"/>
        <v>903</v>
      </c>
      <c r="I10" s="28">
        <f t="shared" si="5"/>
        <v>945</v>
      </c>
      <c r="J10" s="28">
        <f t="shared" si="6"/>
        <v>979</v>
      </c>
      <c r="K10" s="28">
        <f t="shared" si="7"/>
        <v>1043</v>
      </c>
      <c r="L10" s="28">
        <f t="shared" si="8"/>
        <v>1094</v>
      </c>
      <c r="M10" s="28">
        <f t="shared" si="9"/>
        <v>1099</v>
      </c>
      <c r="N10" s="28">
        <f t="shared" si="10"/>
        <v>1149</v>
      </c>
      <c r="O10" s="28">
        <f t="shared" si="11"/>
        <v>1199</v>
      </c>
      <c r="P10" s="28">
        <f t="shared" si="12"/>
        <v>1247</v>
      </c>
      <c r="Q10" s="28">
        <f t="shared" si="13"/>
        <v>1313</v>
      </c>
      <c r="R10" s="28">
        <f t="shared" si="14"/>
        <v>1379</v>
      </c>
      <c r="S10" s="28">
        <f t="shared" si="15"/>
        <v>1445</v>
      </c>
      <c r="T10" s="28">
        <f t="shared" si="16"/>
        <v>1510</v>
      </c>
      <c r="U10" s="28">
        <f t="shared" si="17"/>
        <v>1576</v>
      </c>
      <c r="V10" s="28">
        <f t="shared" si="18"/>
        <v>1658</v>
      </c>
      <c r="W10" s="28">
        <f t="shared" si="19"/>
        <v>1740</v>
      </c>
      <c r="X10" s="28">
        <f t="shared" si="20"/>
        <v>1822</v>
      </c>
      <c r="Y10" s="28">
        <f t="shared" si="21"/>
        <v>1904</v>
      </c>
      <c r="Z10" s="28">
        <f t="shared" si="22"/>
        <v>1986</v>
      </c>
      <c r="AA10" s="28">
        <f t="shared" si="23"/>
        <v>2091</v>
      </c>
      <c r="AB10" s="28">
        <f t="shared" si="24"/>
        <v>2194</v>
      </c>
      <c r="AC10" s="32">
        <f t="shared" si="25"/>
        <v>2298</v>
      </c>
      <c r="AD10" s="33">
        <f t="shared" si="26"/>
        <v>2403</v>
      </c>
      <c r="AF10" s="30"/>
    </row>
    <row r="11" spans="1:32" ht="12" customHeight="1">
      <c r="A11" s="31">
        <v>8</v>
      </c>
      <c r="B11" s="81">
        <v>1.9E-3</v>
      </c>
      <c r="C11" s="35">
        <v>0.09</v>
      </c>
      <c r="D11" s="27">
        <f t="shared" si="0"/>
        <v>612</v>
      </c>
      <c r="E11" s="28">
        <f t="shared" si="1"/>
        <v>691</v>
      </c>
      <c r="F11" s="28">
        <f t="shared" si="2"/>
        <v>744</v>
      </c>
      <c r="G11" s="28">
        <f t="shared" si="3"/>
        <v>873</v>
      </c>
      <c r="H11" s="28">
        <f t="shared" si="4"/>
        <v>910</v>
      </c>
      <c r="I11" s="28">
        <f t="shared" si="5"/>
        <v>953</v>
      </c>
      <c r="J11" s="28">
        <f t="shared" si="6"/>
        <v>986</v>
      </c>
      <c r="K11" s="28">
        <f t="shared" si="7"/>
        <v>1051</v>
      </c>
      <c r="L11" s="28">
        <f t="shared" si="8"/>
        <v>1103</v>
      </c>
      <c r="M11" s="28">
        <f t="shared" si="9"/>
        <v>1108</v>
      </c>
      <c r="N11" s="28">
        <f t="shared" si="10"/>
        <v>1158</v>
      </c>
      <c r="O11" s="28">
        <f t="shared" si="11"/>
        <v>1208</v>
      </c>
      <c r="P11" s="28">
        <f t="shared" si="12"/>
        <v>1257</v>
      </c>
      <c r="Q11" s="28">
        <f t="shared" si="13"/>
        <v>1323</v>
      </c>
      <c r="R11" s="28">
        <f t="shared" si="14"/>
        <v>1390</v>
      </c>
      <c r="S11" s="28">
        <f t="shared" si="15"/>
        <v>1456</v>
      </c>
      <c r="T11" s="28">
        <f t="shared" si="16"/>
        <v>1521</v>
      </c>
      <c r="U11" s="28">
        <f t="shared" si="17"/>
        <v>1588</v>
      </c>
      <c r="V11" s="28">
        <f t="shared" si="18"/>
        <v>1671</v>
      </c>
      <c r="W11" s="28">
        <f t="shared" si="19"/>
        <v>1753</v>
      </c>
      <c r="X11" s="28">
        <f t="shared" si="20"/>
        <v>1836</v>
      </c>
      <c r="Y11" s="28">
        <f t="shared" si="21"/>
        <v>1919</v>
      </c>
      <c r="Z11" s="28">
        <f t="shared" si="22"/>
        <v>2001</v>
      </c>
      <c r="AA11" s="28">
        <f t="shared" si="23"/>
        <v>2107</v>
      </c>
      <c r="AB11" s="28">
        <f t="shared" si="24"/>
        <v>2211</v>
      </c>
      <c r="AC11" s="32">
        <f t="shared" si="25"/>
        <v>2316</v>
      </c>
      <c r="AD11" s="33">
        <f t="shared" si="26"/>
        <v>2421</v>
      </c>
      <c r="AF11" s="30"/>
    </row>
    <row r="12" spans="1:32" ht="12" customHeight="1">
      <c r="A12" s="31">
        <v>9</v>
      </c>
      <c r="B12" s="81">
        <v>5.1000000000000004E-3</v>
      </c>
      <c r="C12" s="35">
        <v>0.09</v>
      </c>
      <c r="D12" s="27">
        <f t="shared" si="0"/>
        <v>633</v>
      </c>
      <c r="E12" s="28">
        <f t="shared" si="1"/>
        <v>715</v>
      </c>
      <c r="F12" s="28">
        <f t="shared" si="2"/>
        <v>770</v>
      </c>
      <c r="G12" s="28">
        <f t="shared" si="3"/>
        <v>903</v>
      </c>
      <c r="H12" s="28">
        <f t="shared" si="4"/>
        <v>941</v>
      </c>
      <c r="I12" s="28">
        <f t="shared" si="5"/>
        <v>986</v>
      </c>
      <c r="J12" s="28">
        <f t="shared" si="6"/>
        <v>1021</v>
      </c>
      <c r="K12" s="28">
        <f t="shared" si="7"/>
        <v>1087</v>
      </c>
      <c r="L12" s="28">
        <f t="shared" si="8"/>
        <v>1141</v>
      </c>
      <c r="M12" s="28">
        <f t="shared" si="9"/>
        <v>1147</v>
      </c>
      <c r="N12" s="28">
        <f t="shared" si="10"/>
        <v>1198</v>
      </c>
      <c r="O12" s="28">
        <f t="shared" si="11"/>
        <v>1250</v>
      </c>
      <c r="P12" s="28">
        <f t="shared" si="12"/>
        <v>1301</v>
      </c>
      <c r="Q12" s="28">
        <f t="shared" si="13"/>
        <v>1369</v>
      </c>
      <c r="R12" s="28">
        <f t="shared" si="14"/>
        <v>1438</v>
      </c>
      <c r="S12" s="28">
        <f t="shared" si="15"/>
        <v>1507</v>
      </c>
      <c r="T12" s="28">
        <f t="shared" si="16"/>
        <v>1574</v>
      </c>
      <c r="U12" s="28">
        <f t="shared" si="17"/>
        <v>1643</v>
      </c>
      <c r="V12" s="28">
        <f t="shared" si="18"/>
        <v>1729</v>
      </c>
      <c r="W12" s="28">
        <f t="shared" si="19"/>
        <v>1814</v>
      </c>
      <c r="X12" s="28">
        <f t="shared" si="20"/>
        <v>1900</v>
      </c>
      <c r="Y12" s="28">
        <f t="shared" si="21"/>
        <v>1985</v>
      </c>
      <c r="Z12" s="28">
        <f t="shared" si="22"/>
        <v>2071</v>
      </c>
      <c r="AA12" s="28">
        <f t="shared" si="23"/>
        <v>2180</v>
      </c>
      <c r="AB12" s="28">
        <f t="shared" si="24"/>
        <v>2288</v>
      </c>
      <c r="AC12" s="32">
        <f t="shared" si="25"/>
        <v>2397</v>
      </c>
      <c r="AD12" s="33">
        <f t="shared" si="26"/>
        <v>2505</v>
      </c>
      <c r="AF12" s="30"/>
    </row>
    <row r="13" spans="1:32" ht="12" customHeight="1">
      <c r="A13" s="31">
        <v>10</v>
      </c>
      <c r="B13" s="81">
        <v>4.4000000000000003E-3</v>
      </c>
      <c r="C13" s="35">
        <v>0.09</v>
      </c>
      <c r="D13" s="27">
        <f t="shared" si="0"/>
        <v>628</v>
      </c>
      <c r="E13" s="28">
        <f t="shared" si="1"/>
        <v>710</v>
      </c>
      <c r="F13" s="28">
        <f t="shared" si="2"/>
        <v>765</v>
      </c>
      <c r="G13" s="28">
        <f t="shared" si="3"/>
        <v>897</v>
      </c>
      <c r="H13" s="28">
        <f t="shared" si="4"/>
        <v>935</v>
      </c>
      <c r="I13" s="28">
        <f t="shared" si="5"/>
        <v>979</v>
      </c>
      <c r="J13" s="28">
        <f t="shared" si="6"/>
        <v>1013</v>
      </c>
      <c r="K13" s="28">
        <f t="shared" si="7"/>
        <v>1079</v>
      </c>
      <c r="L13" s="28">
        <f t="shared" si="8"/>
        <v>1133</v>
      </c>
      <c r="M13" s="28">
        <f t="shared" si="9"/>
        <v>1138</v>
      </c>
      <c r="N13" s="28">
        <f t="shared" si="10"/>
        <v>1189</v>
      </c>
      <c r="O13" s="28">
        <f t="shared" si="11"/>
        <v>1241</v>
      </c>
      <c r="P13" s="28">
        <f t="shared" si="12"/>
        <v>1291</v>
      </c>
      <c r="Q13" s="28">
        <f t="shared" si="13"/>
        <v>1359</v>
      </c>
      <c r="R13" s="28">
        <f t="shared" si="14"/>
        <v>1428</v>
      </c>
      <c r="S13" s="28">
        <f t="shared" si="15"/>
        <v>1496</v>
      </c>
      <c r="T13" s="28">
        <f t="shared" si="16"/>
        <v>1563</v>
      </c>
      <c r="U13" s="28">
        <f t="shared" si="17"/>
        <v>1631</v>
      </c>
      <c r="V13" s="28">
        <f t="shared" si="18"/>
        <v>1716</v>
      </c>
      <c r="W13" s="28">
        <f t="shared" si="19"/>
        <v>1801</v>
      </c>
      <c r="X13" s="28">
        <f t="shared" si="20"/>
        <v>1886</v>
      </c>
      <c r="Y13" s="28">
        <f t="shared" si="21"/>
        <v>1971</v>
      </c>
      <c r="Z13" s="28">
        <f t="shared" si="22"/>
        <v>2056</v>
      </c>
      <c r="AA13" s="28">
        <f t="shared" si="23"/>
        <v>2164</v>
      </c>
      <c r="AB13" s="28">
        <f t="shared" si="24"/>
        <v>2271</v>
      </c>
      <c r="AC13" s="32">
        <f t="shared" si="25"/>
        <v>2379</v>
      </c>
      <c r="AD13" s="33">
        <f t="shared" si="26"/>
        <v>2487</v>
      </c>
      <c r="AF13" s="30"/>
    </row>
    <row r="14" spans="1:32" ht="12" customHeight="1">
      <c r="A14" s="31">
        <v>11</v>
      </c>
      <c r="B14" s="81">
        <v>2.2000000000000001E-3</v>
      </c>
      <c r="C14" s="35">
        <v>0.09</v>
      </c>
      <c r="D14" s="27">
        <f t="shared" si="0"/>
        <v>614</v>
      </c>
      <c r="E14" s="28">
        <f t="shared" si="1"/>
        <v>694</v>
      </c>
      <c r="F14" s="28">
        <f t="shared" si="2"/>
        <v>747</v>
      </c>
      <c r="G14" s="28">
        <f t="shared" si="3"/>
        <v>876</v>
      </c>
      <c r="H14" s="28">
        <f t="shared" si="4"/>
        <v>913</v>
      </c>
      <c r="I14" s="28">
        <f t="shared" si="5"/>
        <v>956</v>
      </c>
      <c r="J14" s="28">
        <f t="shared" si="6"/>
        <v>990</v>
      </c>
      <c r="K14" s="28">
        <f t="shared" si="7"/>
        <v>1054</v>
      </c>
      <c r="L14" s="28">
        <f t="shared" si="8"/>
        <v>1106</v>
      </c>
      <c r="M14" s="28">
        <f t="shared" si="9"/>
        <v>1112</v>
      </c>
      <c r="N14" s="28">
        <f t="shared" si="10"/>
        <v>1162</v>
      </c>
      <c r="O14" s="28">
        <f t="shared" si="11"/>
        <v>1212</v>
      </c>
      <c r="P14" s="28">
        <f t="shared" si="12"/>
        <v>1261</v>
      </c>
      <c r="Q14" s="28">
        <f t="shared" si="13"/>
        <v>1328</v>
      </c>
      <c r="R14" s="28">
        <f t="shared" si="14"/>
        <v>1394</v>
      </c>
      <c r="S14" s="28">
        <f t="shared" si="15"/>
        <v>1461</v>
      </c>
      <c r="T14" s="28">
        <f t="shared" si="16"/>
        <v>1526</v>
      </c>
      <c r="U14" s="28">
        <f t="shared" si="17"/>
        <v>1593</v>
      </c>
      <c r="V14" s="28">
        <f t="shared" si="18"/>
        <v>1676</v>
      </c>
      <c r="W14" s="28">
        <f t="shared" si="19"/>
        <v>1759</v>
      </c>
      <c r="X14" s="28">
        <f t="shared" si="20"/>
        <v>1842</v>
      </c>
      <c r="Y14" s="28">
        <f t="shared" si="21"/>
        <v>1925</v>
      </c>
      <c r="Z14" s="28">
        <f t="shared" si="22"/>
        <v>2008</v>
      </c>
      <c r="AA14" s="28">
        <f t="shared" si="23"/>
        <v>2113</v>
      </c>
      <c r="AB14" s="28">
        <f t="shared" si="24"/>
        <v>2218</v>
      </c>
      <c r="AC14" s="32">
        <f t="shared" si="25"/>
        <v>2323</v>
      </c>
      <c r="AD14" s="33">
        <f t="shared" si="26"/>
        <v>2429</v>
      </c>
      <c r="AF14" s="30"/>
    </row>
    <row r="15" spans="1:32" ht="12" customHeight="1">
      <c r="A15" s="31">
        <v>12</v>
      </c>
      <c r="B15" s="81">
        <v>2.0999999999999999E-3</v>
      </c>
      <c r="C15" s="35">
        <v>0.09</v>
      </c>
      <c r="D15" s="27">
        <f t="shared" si="0"/>
        <v>613</v>
      </c>
      <c r="E15" s="28">
        <f t="shared" si="1"/>
        <v>693</v>
      </c>
      <c r="F15" s="28">
        <f t="shared" si="2"/>
        <v>746</v>
      </c>
      <c r="G15" s="28">
        <f t="shared" si="3"/>
        <v>875</v>
      </c>
      <c r="H15" s="28">
        <f t="shared" si="4"/>
        <v>912</v>
      </c>
      <c r="I15" s="28">
        <f t="shared" si="5"/>
        <v>955</v>
      </c>
      <c r="J15" s="28">
        <f t="shared" si="6"/>
        <v>989</v>
      </c>
      <c r="K15" s="28">
        <f t="shared" si="7"/>
        <v>1053</v>
      </c>
      <c r="L15" s="28">
        <f t="shared" si="8"/>
        <v>1105</v>
      </c>
      <c r="M15" s="28">
        <f t="shared" si="9"/>
        <v>1110</v>
      </c>
      <c r="N15" s="28">
        <f t="shared" si="10"/>
        <v>1160</v>
      </c>
      <c r="O15" s="28">
        <f t="shared" si="11"/>
        <v>1211</v>
      </c>
      <c r="P15" s="28">
        <f t="shared" si="12"/>
        <v>1260</v>
      </c>
      <c r="Q15" s="28">
        <f t="shared" si="13"/>
        <v>1326</v>
      </c>
      <c r="R15" s="28">
        <f t="shared" si="14"/>
        <v>1393</v>
      </c>
      <c r="S15" s="28">
        <f t="shared" si="15"/>
        <v>1459</v>
      </c>
      <c r="T15" s="28">
        <f t="shared" si="16"/>
        <v>1525</v>
      </c>
      <c r="U15" s="28">
        <f t="shared" si="17"/>
        <v>1591</v>
      </c>
      <c r="V15" s="28">
        <f t="shared" si="18"/>
        <v>1674</v>
      </c>
      <c r="W15" s="28">
        <f t="shared" si="19"/>
        <v>1757</v>
      </c>
      <c r="X15" s="28">
        <f t="shared" si="20"/>
        <v>1840</v>
      </c>
      <c r="Y15" s="28">
        <f t="shared" si="21"/>
        <v>1923</v>
      </c>
      <c r="Z15" s="28">
        <f t="shared" si="22"/>
        <v>2006</v>
      </c>
      <c r="AA15" s="28">
        <f t="shared" si="23"/>
        <v>2111</v>
      </c>
      <c r="AB15" s="28">
        <f t="shared" si="24"/>
        <v>2216</v>
      </c>
      <c r="AC15" s="32">
        <f t="shared" si="25"/>
        <v>2321</v>
      </c>
      <c r="AD15" s="33">
        <f t="shared" si="26"/>
        <v>2426</v>
      </c>
      <c r="AF15" s="30"/>
    </row>
    <row r="16" spans="1:32" ht="12" customHeight="1">
      <c r="A16" s="31">
        <v>13</v>
      </c>
      <c r="B16" s="81">
        <v>3.0000000000000001E-3</v>
      </c>
      <c r="C16" s="35">
        <v>0.09</v>
      </c>
      <c r="D16" s="27">
        <f t="shared" si="0"/>
        <v>619</v>
      </c>
      <c r="E16" s="28">
        <f t="shared" si="1"/>
        <v>700</v>
      </c>
      <c r="F16" s="28">
        <f t="shared" si="2"/>
        <v>753</v>
      </c>
      <c r="G16" s="28">
        <f t="shared" si="3"/>
        <v>884</v>
      </c>
      <c r="H16" s="28">
        <f t="shared" si="4"/>
        <v>921</v>
      </c>
      <c r="I16" s="28">
        <f t="shared" si="5"/>
        <v>964</v>
      </c>
      <c r="J16" s="28">
        <f t="shared" si="6"/>
        <v>998</v>
      </c>
      <c r="K16" s="28">
        <f t="shared" si="7"/>
        <v>1063</v>
      </c>
      <c r="L16" s="28">
        <f t="shared" si="8"/>
        <v>1116</v>
      </c>
      <c r="M16" s="28">
        <f t="shared" si="9"/>
        <v>1121</v>
      </c>
      <c r="N16" s="28">
        <f t="shared" si="10"/>
        <v>1172</v>
      </c>
      <c r="O16" s="28">
        <f t="shared" si="11"/>
        <v>1222</v>
      </c>
      <c r="P16" s="28">
        <f t="shared" si="12"/>
        <v>1272</v>
      </c>
      <c r="Q16" s="28">
        <f t="shared" si="13"/>
        <v>1339</v>
      </c>
      <c r="R16" s="28">
        <f t="shared" si="14"/>
        <v>1406</v>
      </c>
      <c r="S16" s="28">
        <f t="shared" si="15"/>
        <v>1474</v>
      </c>
      <c r="T16" s="28">
        <f t="shared" si="16"/>
        <v>1540</v>
      </c>
      <c r="U16" s="28">
        <f t="shared" si="17"/>
        <v>1607</v>
      </c>
      <c r="V16" s="28">
        <f t="shared" si="18"/>
        <v>1691</v>
      </c>
      <c r="W16" s="28">
        <f t="shared" si="19"/>
        <v>1774</v>
      </c>
      <c r="X16" s="28">
        <f t="shared" si="20"/>
        <v>1858</v>
      </c>
      <c r="Y16" s="28">
        <f t="shared" si="21"/>
        <v>1942</v>
      </c>
      <c r="Z16" s="28">
        <f t="shared" si="22"/>
        <v>2025</v>
      </c>
      <c r="AA16" s="28">
        <f t="shared" si="23"/>
        <v>2132</v>
      </c>
      <c r="AB16" s="28">
        <f t="shared" si="24"/>
        <v>2237</v>
      </c>
      <c r="AC16" s="32">
        <f t="shared" si="25"/>
        <v>2344</v>
      </c>
      <c r="AD16" s="33">
        <f t="shared" si="26"/>
        <v>2450</v>
      </c>
      <c r="AF16" s="30"/>
    </row>
    <row r="17" spans="1:32" ht="12" customHeight="1">
      <c r="A17" s="31">
        <v>14</v>
      </c>
      <c r="B17" s="81">
        <v>4.5999999999999999E-3</v>
      </c>
      <c r="C17" s="35">
        <v>0.09</v>
      </c>
      <c r="D17" s="27">
        <f t="shared" si="0"/>
        <v>630</v>
      </c>
      <c r="E17" s="28">
        <f t="shared" si="1"/>
        <v>712</v>
      </c>
      <c r="F17" s="28">
        <f t="shared" si="2"/>
        <v>766</v>
      </c>
      <c r="G17" s="28">
        <f t="shared" si="3"/>
        <v>899</v>
      </c>
      <c r="H17" s="28">
        <f t="shared" si="4"/>
        <v>937</v>
      </c>
      <c r="I17" s="28">
        <f t="shared" si="5"/>
        <v>981</v>
      </c>
      <c r="J17" s="28">
        <f t="shared" si="6"/>
        <v>1015</v>
      </c>
      <c r="K17" s="28">
        <f t="shared" si="7"/>
        <v>1082</v>
      </c>
      <c r="L17" s="28">
        <f t="shared" si="8"/>
        <v>1135</v>
      </c>
      <c r="M17" s="28">
        <f t="shared" si="9"/>
        <v>1140</v>
      </c>
      <c r="N17" s="28">
        <f t="shared" si="10"/>
        <v>1192</v>
      </c>
      <c r="O17" s="28">
        <f t="shared" si="11"/>
        <v>1243</v>
      </c>
      <c r="P17" s="28">
        <f t="shared" si="12"/>
        <v>1294</v>
      </c>
      <c r="Q17" s="28">
        <f t="shared" si="13"/>
        <v>1362</v>
      </c>
      <c r="R17" s="28">
        <f t="shared" si="14"/>
        <v>1431</v>
      </c>
      <c r="S17" s="28">
        <f t="shared" si="15"/>
        <v>1499</v>
      </c>
      <c r="T17" s="28">
        <f t="shared" si="16"/>
        <v>1566</v>
      </c>
      <c r="U17" s="28">
        <f t="shared" si="17"/>
        <v>1634</v>
      </c>
      <c r="V17" s="28">
        <f t="shared" si="18"/>
        <v>1720</v>
      </c>
      <c r="W17" s="28">
        <f t="shared" si="19"/>
        <v>1805</v>
      </c>
      <c r="X17" s="28">
        <f t="shared" si="20"/>
        <v>1890</v>
      </c>
      <c r="Y17" s="28">
        <f t="shared" si="21"/>
        <v>1975</v>
      </c>
      <c r="Z17" s="28">
        <f t="shared" si="22"/>
        <v>2060</v>
      </c>
      <c r="AA17" s="28">
        <f t="shared" si="23"/>
        <v>2168</v>
      </c>
      <c r="AB17" s="28">
        <f t="shared" si="24"/>
        <v>2276</v>
      </c>
      <c r="AC17" s="32">
        <f t="shared" si="25"/>
        <v>2384</v>
      </c>
      <c r="AD17" s="33">
        <f t="shared" si="26"/>
        <v>2492</v>
      </c>
      <c r="AF17" s="30"/>
    </row>
    <row r="18" spans="1:32" ht="12" customHeight="1">
      <c r="A18" s="31">
        <v>15</v>
      </c>
      <c r="B18" s="81">
        <v>6.0000000000000001E-3</v>
      </c>
      <c r="C18" s="35">
        <v>0.09</v>
      </c>
      <c r="D18" s="27">
        <f t="shared" si="0"/>
        <v>639</v>
      </c>
      <c r="E18" s="28">
        <f t="shared" si="1"/>
        <v>722</v>
      </c>
      <c r="F18" s="28">
        <f t="shared" si="2"/>
        <v>778</v>
      </c>
      <c r="G18" s="28">
        <f t="shared" si="3"/>
        <v>912</v>
      </c>
      <c r="H18" s="28">
        <f t="shared" si="4"/>
        <v>950</v>
      </c>
      <c r="I18" s="28">
        <f t="shared" si="5"/>
        <v>995</v>
      </c>
      <c r="J18" s="28">
        <f t="shared" si="6"/>
        <v>1030</v>
      </c>
      <c r="K18" s="28">
        <f t="shared" si="7"/>
        <v>1098</v>
      </c>
      <c r="L18" s="28">
        <f t="shared" si="8"/>
        <v>1152</v>
      </c>
      <c r="M18" s="28">
        <f t="shared" si="9"/>
        <v>1157</v>
      </c>
      <c r="N18" s="28">
        <f t="shared" si="10"/>
        <v>1210</v>
      </c>
      <c r="O18" s="28">
        <f t="shared" si="11"/>
        <v>1262</v>
      </c>
      <c r="P18" s="28">
        <f t="shared" si="12"/>
        <v>1313</v>
      </c>
      <c r="Q18" s="28">
        <f t="shared" si="13"/>
        <v>1382</v>
      </c>
      <c r="R18" s="28">
        <f t="shared" si="14"/>
        <v>1452</v>
      </c>
      <c r="S18" s="28">
        <f t="shared" si="15"/>
        <v>1521</v>
      </c>
      <c r="T18" s="28">
        <f t="shared" si="16"/>
        <v>1589</v>
      </c>
      <c r="U18" s="28">
        <f t="shared" si="17"/>
        <v>1659</v>
      </c>
      <c r="V18" s="28">
        <f t="shared" si="18"/>
        <v>1745</v>
      </c>
      <c r="W18" s="28">
        <f t="shared" si="19"/>
        <v>1831</v>
      </c>
      <c r="X18" s="28">
        <f t="shared" si="20"/>
        <v>1918</v>
      </c>
      <c r="Y18" s="28">
        <f t="shared" si="21"/>
        <v>2004</v>
      </c>
      <c r="Z18" s="28">
        <f t="shared" si="22"/>
        <v>2091</v>
      </c>
      <c r="AA18" s="28">
        <f t="shared" si="23"/>
        <v>2201</v>
      </c>
      <c r="AB18" s="28">
        <f t="shared" si="24"/>
        <v>2309</v>
      </c>
      <c r="AC18" s="32">
        <f t="shared" si="25"/>
        <v>2419</v>
      </c>
      <c r="AD18" s="33">
        <f t="shared" si="26"/>
        <v>2529</v>
      </c>
      <c r="AF18" s="30"/>
    </row>
    <row r="19" spans="1:32" ht="12" customHeight="1">
      <c r="A19" s="31">
        <v>16</v>
      </c>
      <c r="B19" s="81">
        <v>4.4000000000000003E-3</v>
      </c>
      <c r="C19" s="35">
        <v>0.09</v>
      </c>
      <c r="D19" s="27">
        <f t="shared" si="0"/>
        <v>628</v>
      </c>
      <c r="E19" s="28">
        <f t="shared" si="1"/>
        <v>710</v>
      </c>
      <c r="F19" s="28">
        <f t="shared" si="2"/>
        <v>765</v>
      </c>
      <c r="G19" s="28">
        <f t="shared" si="3"/>
        <v>897</v>
      </c>
      <c r="H19" s="28">
        <f t="shared" si="4"/>
        <v>935</v>
      </c>
      <c r="I19" s="28">
        <f t="shared" si="5"/>
        <v>979</v>
      </c>
      <c r="J19" s="28">
        <f t="shared" si="6"/>
        <v>1013</v>
      </c>
      <c r="K19" s="28">
        <f t="shared" si="7"/>
        <v>1079</v>
      </c>
      <c r="L19" s="28">
        <f t="shared" si="8"/>
        <v>1133</v>
      </c>
      <c r="M19" s="28">
        <f t="shared" si="9"/>
        <v>1138</v>
      </c>
      <c r="N19" s="28">
        <f t="shared" si="10"/>
        <v>1189</v>
      </c>
      <c r="O19" s="28">
        <f t="shared" si="11"/>
        <v>1241</v>
      </c>
      <c r="P19" s="28">
        <f t="shared" si="12"/>
        <v>1291</v>
      </c>
      <c r="Q19" s="28">
        <f t="shared" si="13"/>
        <v>1359</v>
      </c>
      <c r="R19" s="28">
        <f t="shared" si="14"/>
        <v>1428</v>
      </c>
      <c r="S19" s="28">
        <f t="shared" si="15"/>
        <v>1496</v>
      </c>
      <c r="T19" s="28">
        <f t="shared" si="16"/>
        <v>1563</v>
      </c>
      <c r="U19" s="28">
        <f t="shared" si="17"/>
        <v>1631</v>
      </c>
      <c r="V19" s="28">
        <f t="shared" si="18"/>
        <v>1716</v>
      </c>
      <c r="W19" s="28">
        <f t="shared" si="19"/>
        <v>1801</v>
      </c>
      <c r="X19" s="28">
        <f t="shared" si="20"/>
        <v>1886</v>
      </c>
      <c r="Y19" s="28">
        <f t="shared" si="21"/>
        <v>1971</v>
      </c>
      <c r="Z19" s="28">
        <f t="shared" si="22"/>
        <v>2056</v>
      </c>
      <c r="AA19" s="28">
        <f t="shared" si="23"/>
        <v>2164</v>
      </c>
      <c r="AB19" s="28">
        <f t="shared" si="24"/>
        <v>2271</v>
      </c>
      <c r="AC19" s="32">
        <f t="shared" si="25"/>
        <v>2379</v>
      </c>
      <c r="AD19" s="33">
        <f t="shared" si="26"/>
        <v>2487</v>
      </c>
      <c r="AF19" s="30"/>
    </row>
    <row r="20" spans="1:32" ht="12" customHeight="1">
      <c r="A20" s="31">
        <v>17</v>
      </c>
      <c r="B20" s="81">
        <v>3.3999999999999998E-3</v>
      </c>
      <c r="C20" s="35">
        <v>0.09</v>
      </c>
      <c r="D20" s="27">
        <f t="shared" si="0"/>
        <v>622</v>
      </c>
      <c r="E20" s="28">
        <f t="shared" si="1"/>
        <v>703</v>
      </c>
      <c r="F20" s="28">
        <f t="shared" si="2"/>
        <v>757</v>
      </c>
      <c r="G20" s="28">
        <f t="shared" si="3"/>
        <v>887</v>
      </c>
      <c r="H20" s="28">
        <f t="shared" si="4"/>
        <v>925</v>
      </c>
      <c r="I20" s="28">
        <f t="shared" si="5"/>
        <v>968</v>
      </c>
      <c r="J20" s="28">
        <f t="shared" si="6"/>
        <v>1002</v>
      </c>
      <c r="K20" s="28">
        <f t="shared" si="7"/>
        <v>1068</v>
      </c>
      <c r="L20" s="28">
        <f t="shared" si="8"/>
        <v>1121</v>
      </c>
      <c r="M20" s="28">
        <f t="shared" si="9"/>
        <v>1126</v>
      </c>
      <c r="N20" s="28">
        <f t="shared" si="10"/>
        <v>1177</v>
      </c>
      <c r="O20" s="28">
        <f t="shared" si="11"/>
        <v>1228</v>
      </c>
      <c r="P20" s="28">
        <f t="shared" si="12"/>
        <v>1278</v>
      </c>
      <c r="Q20" s="28">
        <f t="shared" si="13"/>
        <v>1345</v>
      </c>
      <c r="R20" s="28">
        <f t="shared" si="14"/>
        <v>1412</v>
      </c>
      <c r="S20" s="28">
        <f t="shared" si="15"/>
        <v>1480</v>
      </c>
      <c r="T20" s="28">
        <f t="shared" si="16"/>
        <v>1546</v>
      </c>
      <c r="U20" s="28">
        <f t="shared" si="17"/>
        <v>1614</v>
      </c>
      <c r="V20" s="28">
        <f t="shared" si="18"/>
        <v>1698</v>
      </c>
      <c r="W20" s="28">
        <f t="shared" si="19"/>
        <v>1782</v>
      </c>
      <c r="X20" s="28">
        <f t="shared" si="20"/>
        <v>1866</v>
      </c>
      <c r="Y20" s="28">
        <f t="shared" si="21"/>
        <v>1950</v>
      </c>
      <c r="Z20" s="28">
        <f t="shared" si="22"/>
        <v>2034</v>
      </c>
      <c r="AA20" s="28">
        <f t="shared" si="23"/>
        <v>2141</v>
      </c>
      <c r="AB20" s="28">
        <f t="shared" si="24"/>
        <v>2247</v>
      </c>
      <c r="AC20" s="32">
        <f t="shared" si="25"/>
        <v>2354</v>
      </c>
      <c r="AD20" s="33">
        <f t="shared" si="26"/>
        <v>2461</v>
      </c>
      <c r="AF20" s="30"/>
    </row>
    <row r="21" spans="1:32" ht="12" customHeight="1">
      <c r="A21" s="31">
        <v>18</v>
      </c>
      <c r="B21" s="81">
        <v>1E-3</v>
      </c>
      <c r="C21" s="35">
        <v>0.09</v>
      </c>
      <c r="D21" s="27">
        <f t="shared" si="0"/>
        <v>606</v>
      </c>
      <c r="E21" s="28">
        <f t="shared" si="1"/>
        <v>685</v>
      </c>
      <c r="F21" s="28">
        <f t="shared" si="2"/>
        <v>737</v>
      </c>
      <c r="G21" s="28">
        <f t="shared" si="3"/>
        <v>865</v>
      </c>
      <c r="H21" s="28">
        <f t="shared" si="4"/>
        <v>901</v>
      </c>
      <c r="I21" s="28">
        <f t="shared" si="5"/>
        <v>943</v>
      </c>
      <c r="J21" s="28">
        <f t="shared" si="6"/>
        <v>977</v>
      </c>
      <c r="K21" s="28">
        <f t="shared" si="7"/>
        <v>1040</v>
      </c>
      <c r="L21" s="28">
        <f t="shared" si="8"/>
        <v>1092</v>
      </c>
      <c r="M21" s="28">
        <f t="shared" si="9"/>
        <v>1097</v>
      </c>
      <c r="N21" s="28">
        <f t="shared" si="10"/>
        <v>1147</v>
      </c>
      <c r="O21" s="28">
        <f t="shared" si="11"/>
        <v>1196</v>
      </c>
      <c r="P21" s="28">
        <f t="shared" si="12"/>
        <v>1245</v>
      </c>
      <c r="Q21" s="28">
        <f t="shared" si="13"/>
        <v>1310</v>
      </c>
      <c r="R21" s="28">
        <f t="shared" si="14"/>
        <v>1376</v>
      </c>
      <c r="S21" s="28">
        <f t="shared" si="15"/>
        <v>1442</v>
      </c>
      <c r="T21" s="28">
        <f t="shared" si="16"/>
        <v>1507</v>
      </c>
      <c r="U21" s="28">
        <f t="shared" si="17"/>
        <v>1572</v>
      </c>
      <c r="V21" s="28">
        <f t="shared" si="18"/>
        <v>1654</v>
      </c>
      <c r="W21" s="28">
        <f t="shared" si="19"/>
        <v>1736</v>
      </c>
      <c r="X21" s="28">
        <f t="shared" si="20"/>
        <v>1818</v>
      </c>
      <c r="Y21" s="28">
        <f t="shared" si="21"/>
        <v>1900</v>
      </c>
      <c r="Z21" s="28">
        <f t="shared" si="22"/>
        <v>1982</v>
      </c>
      <c r="AA21" s="28">
        <f t="shared" si="23"/>
        <v>2086</v>
      </c>
      <c r="AB21" s="28">
        <f t="shared" si="24"/>
        <v>2189</v>
      </c>
      <c r="AC21" s="32">
        <f t="shared" si="25"/>
        <v>2293</v>
      </c>
      <c r="AD21" s="33">
        <f t="shared" si="26"/>
        <v>2397</v>
      </c>
      <c r="AF21" s="30"/>
    </row>
    <row r="22" spans="1:32" ht="12" customHeight="1">
      <c r="A22" s="31">
        <v>19</v>
      </c>
      <c r="B22" s="81">
        <v>3.5999999999999999E-3</v>
      </c>
      <c r="C22" s="35">
        <v>0.09</v>
      </c>
      <c r="D22" s="27">
        <f t="shared" si="0"/>
        <v>623</v>
      </c>
      <c r="E22" s="28">
        <f t="shared" si="1"/>
        <v>704</v>
      </c>
      <c r="F22" s="28">
        <f t="shared" si="2"/>
        <v>758</v>
      </c>
      <c r="G22" s="28">
        <f t="shared" si="3"/>
        <v>889</v>
      </c>
      <c r="H22" s="28">
        <f t="shared" si="4"/>
        <v>927</v>
      </c>
      <c r="I22" s="28">
        <f t="shared" si="5"/>
        <v>970</v>
      </c>
      <c r="J22" s="28">
        <f t="shared" si="6"/>
        <v>1005</v>
      </c>
      <c r="K22" s="28">
        <f t="shared" si="7"/>
        <v>1070</v>
      </c>
      <c r="L22" s="28">
        <f t="shared" si="8"/>
        <v>1123</v>
      </c>
      <c r="M22" s="28">
        <f t="shared" si="9"/>
        <v>1128</v>
      </c>
      <c r="N22" s="28">
        <f t="shared" si="10"/>
        <v>1179</v>
      </c>
      <c r="O22" s="28">
        <f t="shared" si="11"/>
        <v>1230</v>
      </c>
      <c r="P22" s="28">
        <f t="shared" si="12"/>
        <v>1280</v>
      </c>
      <c r="Q22" s="28">
        <f t="shared" si="13"/>
        <v>1348</v>
      </c>
      <c r="R22" s="28">
        <f t="shared" si="14"/>
        <v>1415</v>
      </c>
      <c r="S22" s="28">
        <f t="shared" si="15"/>
        <v>1483</v>
      </c>
      <c r="T22" s="28">
        <f t="shared" si="16"/>
        <v>1550</v>
      </c>
      <c r="U22" s="28">
        <f t="shared" si="17"/>
        <v>1617</v>
      </c>
      <c r="V22" s="28">
        <f t="shared" si="18"/>
        <v>1701</v>
      </c>
      <c r="W22" s="28">
        <f t="shared" si="19"/>
        <v>1786</v>
      </c>
      <c r="X22" s="28">
        <f t="shared" si="20"/>
        <v>1870</v>
      </c>
      <c r="Y22" s="28">
        <f t="shared" si="21"/>
        <v>1954</v>
      </c>
      <c r="Z22" s="28">
        <f t="shared" si="22"/>
        <v>2038</v>
      </c>
      <c r="AA22" s="28">
        <f t="shared" si="23"/>
        <v>2146</v>
      </c>
      <c r="AB22" s="28">
        <f t="shared" si="24"/>
        <v>2252</v>
      </c>
      <c r="AC22" s="32">
        <f t="shared" si="25"/>
        <v>2359</v>
      </c>
      <c r="AD22" s="33">
        <f t="shared" si="26"/>
        <v>2466</v>
      </c>
      <c r="AF22" s="30"/>
    </row>
    <row r="23" spans="1:32" ht="12" customHeight="1">
      <c r="A23" s="31">
        <v>20</v>
      </c>
      <c r="B23" s="81">
        <v>3.0000000000000001E-3</v>
      </c>
      <c r="C23" s="35">
        <v>0.09</v>
      </c>
      <c r="D23" s="27">
        <f t="shared" si="0"/>
        <v>619</v>
      </c>
      <c r="E23" s="28">
        <f t="shared" si="1"/>
        <v>700</v>
      </c>
      <c r="F23" s="28">
        <f t="shared" si="2"/>
        <v>753</v>
      </c>
      <c r="G23" s="28">
        <f t="shared" si="3"/>
        <v>884</v>
      </c>
      <c r="H23" s="28">
        <f t="shared" si="4"/>
        <v>921</v>
      </c>
      <c r="I23" s="28">
        <f t="shared" si="5"/>
        <v>964</v>
      </c>
      <c r="J23" s="28">
        <f t="shared" si="6"/>
        <v>998</v>
      </c>
      <c r="K23" s="28">
        <f t="shared" si="7"/>
        <v>1063</v>
      </c>
      <c r="L23" s="28">
        <f t="shared" si="8"/>
        <v>1116</v>
      </c>
      <c r="M23" s="28">
        <f t="shared" si="9"/>
        <v>1121</v>
      </c>
      <c r="N23" s="28">
        <f t="shared" si="10"/>
        <v>1172</v>
      </c>
      <c r="O23" s="28">
        <f t="shared" si="11"/>
        <v>1222</v>
      </c>
      <c r="P23" s="28">
        <f t="shared" si="12"/>
        <v>1272</v>
      </c>
      <c r="Q23" s="28">
        <f t="shared" si="13"/>
        <v>1339</v>
      </c>
      <c r="R23" s="28">
        <f t="shared" si="14"/>
        <v>1406</v>
      </c>
      <c r="S23" s="28">
        <f t="shared" si="15"/>
        <v>1474</v>
      </c>
      <c r="T23" s="28">
        <f t="shared" si="16"/>
        <v>1540</v>
      </c>
      <c r="U23" s="28">
        <f t="shared" si="17"/>
        <v>1607</v>
      </c>
      <c r="V23" s="28">
        <f t="shared" si="18"/>
        <v>1691</v>
      </c>
      <c r="W23" s="28">
        <f t="shared" si="19"/>
        <v>1774</v>
      </c>
      <c r="X23" s="28">
        <f t="shared" si="20"/>
        <v>1858</v>
      </c>
      <c r="Y23" s="28">
        <f t="shared" si="21"/>
        <v>1942</v>
      </c>
      <c r="Z23" s="28">
        <f t="shared" si="22"/>
        <v>2025</v>
      </c>
      <c r="AA23" s="28">
        <f t="shared" si="23"/>
        <v>2132</v>
      </c>
      <c r="AB23" s="28">
        <f t="shared" si="24"/>
        <v>2237</v>
      </c>
      <c r="AC23" s="32">
        <f t="shared" si="25"/>
        <v>2344</v>
      </c>
      <c r="AD23" s="33">
        <f t="shared" si="26"/>
        <v>2450</v>
      </c>
      <c r="AF23" s="30"/>
    </row>
    <row r="24" spans="1:32" ht="12" customHeight="1">
      <c r="A24" s="31">
        <v>21</v>
      </c>
      <c r="B24" s="81">
        <v>1.8E-3</v>
      </c>
      <c r="C24" s="35">
        <v>0.09</v>
      </c>
      <c r="D24" s="27">
        <f t="shared" si="0"/>
        <v>611</v>
      </c>
      <c r="E24" s="28">
        <f t="shared" si="1"/>
        <v>691</v>
      </c>
      <c r="F24" s="28">
        <f t="shared" si="2"/>
        <v>744</v>
      </c>
      <c r="G24" s="28">
        <f t="shared" si="3"/>
        <v>872</v>
      </c>
      <c r="H24" s="28">
        <f t="shared" si="4"/>
        <v>909</v>
      </c>
      <c r="I24" s="28">
        <f t="shared" si="5"/>
        <v>952</v>
      </c>
      <c r="J24" s="28">
        <f t="shared" si="6"/>
        <v>985</v>
      </c>
      <c r="K24" s="28">
        <f t="shared" si="7"/>
        <v>1050</v>
      </c>
      <c r="L24" s="28">
        <f t="shared" si="8"/>
        <v>1102</v>
      </c>
      <c r="M24" s="28">
        <f t="shared" si="9"/>
        <v>1107</v>
      </c>
      <c r="N24" s="28">
        <f t="shared" si="10"/>
        <v>1157</v>
      </c>
      <c r="O24" s="28">
        <f t="shared" si="11"/>
        <v>1207</v>
      </c>
      <c r="P24" s="28">
        <f t="shared" si="12"/>
        <v>1256</v>
      </c>
      <c r="Q24" s="28">
        <f t="shared" si="13"/>
        <v>1322</v>
      </c>
      <c r="R24" s="28">
        <f t="shared" si="14"/>
        <v>1388</v>
      </c>
      <c r="S24" s="28">
        <f t="shared" si="15"/>
        <v>1455</v>
      </c>
      <c r="T24" s="28">
        <f t="shared" si="16"/>
        <v>1520</v>
      </c>
      <c r="U24" s="28">
        <f t="shared" si="17"/>
        <v>1586</v>
      </c>
      <c r="V24" s="28">
        <f t="shared" si="18"/>
        <v>1669</v>
      </c>
      <c r="W24" s="28">
        <f t="shared" si="19"/>
        <v>1751</v>
      </c>
      <c r="X24" s="28">
        <f t="shared" si="20"/>
        <v>1834</v>
      </c>
      <c r="Y24" s="28">
        <f t="shared" si="21"/>
        <v>1917</v>
      </c>
      <c r="Z24" s="28">
        <f t="shared" si="22"/>
        <v>1999</v>
      </c>
      <c r="AA24" s="28">
        <f t="shared" si="23"/>
        <v>2104</v>
      </c>
      <c r="AB24" s="28">
        <f t="shared" si="24"/>
        <v>2208</v>
      </c>
      <c r="AC24" s="32">
        <f t="shared" si="25"/>
        <v>2313</v>
      </c>
      <c r="AD24" s="33">
        <f t="shared" si="26"/>
        <v>2418</v>
      </c>
      <c r="AF24" s="30"/>
    </row>
    <row r="25" spans="1:32" ht="12" customHeight="1">
      <c r="A25" s="31">
        <v>22</v>
      </c>
      <c r="B25" s="81">
        <v>2.3E-3</v>
      </c>
      <c r="C25" s="35">
        <v>0.09</v>
      </c>
      <c r="D25" s="27">
        <f t="shared" si="0"/>
        <v>614</v>
      </c>
      <c r="E25" s="28">
        <f t="shared" si="1"/>
        <v>694</v>
      </c>
      <c r="F25" s="28">
        <f t="shared" si="2"/>
        <v>748</v>
      </c>
      <c r="G25" s="28">
        <f t="shared" si="3"/>
        <v>877</v>
      </c>
      <c r="H25" s="28">
        <f t="shared" si="4"/>
        <v>914</v>
      </c>
      <c r="I25" s="28">
        <f t="shared" si="5"/>
        <v>957</v>
      </c>
      <c r="J25" s="28">
        <f t="shared" si="6"/>
        <v>991</v>
      </c>
      <c r="K25" s="28">
        <f t="shared" si="7"/>
        <v>1055</v>
      </c>
      <c r="L25" s="28">
        <f t="shared" si="8"/>
        <v>1108</v>
      </c>
      <c r="M25" s="28">
        <f t="shared" si="9"/>
        <v>1113</v>
      </c>
      <c r="N25" s="28">
        <f t="shared" si="10"/>
        <v>1163</v>
      </c>
      <c r="O25" s="28">
        <f t="shared" si="11"/>
        <v>1213</v>
      </c>
      <c r="P25" s="28">
        <f t="shared" si="12"/>
        <v>1262</v>
      </c>
      <c r="Q25" s="28">
        <f t="shared" si="13"/>
        <v>1329</v>
      </c>
      <c r="R25" s="28">
        <f t="shared" si="14"/>
        <v>1396</v>
      </c>
      <c r="S25" s="28">
        <f t="shared" si="15"/>
        <v>1462</v>
      </c>
      <c r="T25" s="28">
        <f t="shared" si="16"/>
        <v>1528</v>
      </c>
      <c r="U25" s="28">
        <f t="shared" si="17"/>
        <v>1595</v>
      </c>
      <c r="V25" s="28">
        <f t="shared" si="18"/>
        <v>1678</v>
      </c>
      <c r="W25" s="28">
        <f t="shared" si="19"/>
        <v>1761</v>
      </c>
      <c r="X25" s="28">
        <f t="shared" si="20"/>
        <v>1844</v>
      </c>
      <c r="Y25" s="28">
        <f t="shared" si="21"/>
        <v>1927</v>
      </c>
      <c r="Z25" s="28">
        <f t="shared" si="22"/>
        <v>2010</v>
      </c>
      <c r="AA25" s="28">
        <f t="shared" si="23"/>
        <v>2116</v>
      </c>
      <c r="AB25" s="28">
        <f t="shared" si="24"/>
        <v>2220</v>
      </c>
      <c r="AC25" s="32">
        <f t="shared" si="25"/>
        <v>2326</v>
      </c>
      <c r="AD25" s="33">
        <f t="shared" si="26"/>
        <v>2432</v>
      </c>
      <c r="AF25" s="30"/>
    </row>
    <row r="26" spans="1:32" ht="12" customHeight="1">
      <c r="A26" s="31">
        <v>23</v>
      </c>
      <c r="B26" s="81">
        <v>3.7000000000000002E-3</v>
      </c>
      <c r="C26" s="35">
        <v>0.09</v>
      </c>
      <c r="D26" s="27">
        <f t="shared" si="0"/>
        <v>624</v>
      </c>
      <c r="E26" s="28">
        <f t="shared" si="1"/>
        <v>705</v>
      </c>
      <c r="F26" s="28">
        <f t="shared" si="2"/>
        <v>759</v>
      </c>
      <c r="G26" s="28">
        <f t="shared" si="3"/>
        <v>890</v>
      </c>
      <c r="H26" s="28">
        <f t="shared" si="4"/>
        <v>928</v>
      </c>
      <c r="I26" s="28">
        <f t="shared" si="5"/>
        <v>971</v>
      </c>
      <c r="J26" s="28">
        <f t="shared" si="6"/>
        <v>1006</v>
      </c>
      <c r="K26" s="28">
        <f t="shared" si="7"/>
        <v>1071</v>
      </c>
      <c r="L26" s="28">
        <f t="shared" si="8"/>
        <v>1124</v>
      </c>
      <c r="M26" s="28">
        <f t="shared" si="9"/>
        <v>1130</v>
      </c>
      <c r="N26" s="28">
        <f t="shared" si="10"/>
        <v>1181</v>
      </c>
      <c r="O26" s="28">
        <f t="shared" si="11"/>
        <v>1232</v>
      </c>
      <c r="P26" s="28">
        <f t="shared" si="12"/>
        <v>1282</v>
      </c>
      <c r="Q26" s="28">
        <f t="shared" si="13"/>
        <v>1349</v>
      </c>
      <c r="R26" s="28">
        <f t="shared" si="14"/>
        <v>1417</v>
      </c>
      <c r="S26" s="28">
        <f t="shared" si="15"/>
        <v>1485</v>
      </c>
      <c r="T26" s="28">
        <f t="shared" si="16"/>
        <v>1551</v>
      </c>
      <c r="U26" s="28">
        <f t="shared" si="17"/>
        <v>1619</v>
      </c>
      <c r="V26" s="28">
        <f t="shared" si="18"/>
        <v>1703</v>
      </c>
      <c r="W26" s="28">
        <f t="shared" si="19"/>
        <v>1788</v>
      </c>
      <c r="X26" s="28">
        <f t="shared" si="20"/>
        <v>1872</v>
      </c>
      <c r="Y26" s="28">
        <f t="shared" si="21"/>
        <v>1956</v>
      </c>
      <c r="Z26" s="28">
        <f t="shared" si="22"/>
        <v>2041</v>
      </c>
      <c r="AA26" s="28">
        <f t="shared" si="23"/>
        <v>2148</v>
      </c>
      <c r="AB26" s="28">
        <f t="shared" si="24"/>
        <v>2254</v>
      </c>
      <c r="AC26" s="32">
        <f t="shared" si="25"/>
        <v>2361</v>
      </c>
      <c r="AD26" s="33">
        <f t="shared" si="26"/>
        <v>2468</v>
      </c>
      <c r="AF26" s="30"/>
    </row>
    <row r="27" spans="1:32" ht="12" customHeight="1">
      <c r="A27" s="31">
        <v>24</v>
      </c>
      <c r="B27" s="81">
        <v>2.3E-3</v>
      </c>
      <c r="C27" s="35">
        <v>0.09</v>
      </c>
      <c r="D27" s="27">
        <f t="shared" si="0"/>
        <v>614</v>
      </c>
      <c r="E27" s="28">
        <f t="shared" si="1"/>
        <v>694</v>
      </c>
      <c r="F27" s="28">
        <f t="shared" si="2"/>
        <v>748</v>
      </c>
      <c r="G27" s="28">
        <f t="shared" si="3"/>
        <v>877</v>
      </c>
      <c r="H27" s="28">
        <f t="shared" si="4"/>
        <v>914</v>
      </c>
      <c r="I27" s="28">
        <f t="shared" si="5"/>
        <v>957</v>
      </c>
      <c r="J27" s="28">
        <f t="shared" si="6"/>
        <v>991</v>
      </c>
      <c r="K27" s="28">
        <f t="shared" si="7"/>
        <v>1055</v>
      </c>
      <c r="L27" s="28">
        <f t="shared" si="8"/>
        <v>1108</v>
      </c>
      <c r="M27" s="28">
        <f t="shared" si="9"/>
        <v>1113</v>
      </c>
      <c r="N27" s="28">
        <f t="shared" si="10"/>
        <v>1163</v>
      </c>
      <c r="O27" s="28">
        <f t="shared" si="11"/>
        <v>1213</v>
      </c>
      <c r="P27" s="28">
        <f t="shared" si="12"/>
        <v>1262</v>
      </c>
      <c r="Q27" s="28">
        <f t="shared" si="13"/>
        <v>1329</v>
      </c>
      <c r="R27" s="28">
        <f t="shared" si="14"/>
        <v>1396</v>
      </c>
      <c r="S27" s="28">
        <f t="shared" si="15"/>
        <v>1462</v>
      </c>
      <c r="T27" s="28">
        <f t="shared" si="16"/>
        <v>1528</v>
      </c>
      <c r="U27" s="28">
        <f t="shared" si="17"/>
        <v>1595</v>
      </c>
      <c r="V27" s="28">
        <f t="shared" si="18"/>
        <v>1678</v>
      </c>
      <c r="W27" s="28">
        <f t="shared" si="19"/>
        <v>1761</v>
      </c>
      <c r="X27" s="28">
        <f t="shared" si="20"/>
        <v>1844</v>
      </c>
      <c r="Y27" s="28">
        <f t="shared" si="21"/>
        <v>1927</v>
      </c>
      <c r="Z27" s="28">
        <f t="shared" si="22"/>
        <v>2010</v>
      </c>
      <c r="AA27" s="28">
        <f t="shared" si="23"/>
        <v>2116</v>
      </c>
      <c r="AB27" s="28">
        <f t="shared" si="24"/>
        <v>2220</v>
      </c>
      <c r="AC27" s="32">
        <f t="shared" si="25"/>
        <v>2326</v>
      </c>
      <c r="AD27" s="33">
        <f t="shared" si="26"/>
        <v>2432</v>
      </c>
      <c r="AF27" s="30"/>
    </row>
    <row r="28" spans="1:32" ht="12" customHeight="1">
      <c r="A28" s="31">
        <v>25</v>
      </c>
      <c r="B28" s="81">
        <v>5.7000000000000002E-3</v>
      </c>
      <c r="C28" s="35">
        <v>0.09</v>
      </c>
      <c r="D28" s="27">
        <f t="shared" si="0"/>
        <v>637</v>
      </c>
      <c r="E28" s="28">
        <f t="shared" si="1"/>
        <v>720</v>
      </c>
      <c r="F28" s="28">
        <f t="shared" si="2"/>
        <v>775</v>
      </c>
      <c r="G28" s="28">
        <f t="shared" si="3"/>
        <v>909</v>
      </c>
      <c r="H28" s="28">
        <f t="shared" si="4"/>
        <v>947</v>
      </c>
      <c r="I28" s="28">
        <f t="shared" si="5"/>
        <v>992</v>
      </c>
      <c r="J28" s="28">
        <f t="shared" si="6"/>
        <v>1027</v>
      </c>
      <c r="K28" s="28">
        <f t="shared" si="7"/>
        <v>1094</v>
      </c>
      <c r="L28" s="28">
        <f t="shared" si="8"/>
        <v>1148</v>
      </c>
      <c r="M28" s="28">
        <f t="shared" si="9"/>
        <v>1154</v>
      </c>
      <c r="N28" s="28">
        <f t="shared" si="10"/>
        <v>1206</v>
      </c>
      <c r="O28" s="28">
        <f t="shared" si="11"/>
        <v>1258</v>
      </c>
      <c r="P28" s="28">
        <f t="shared" si="12"/>
        <v>1309</v>
      </c>
      <c r="Q28" s="28">
        <f t="shared" si="13"/>
        <v>1378</v>
      </c>
      <c r="R28" s="28">
        <f t="shared" si="14"/>
        <v>1447</v>
      </c>
      <c r="S28" s="28">
        <f t="shared" si="15"/>
        <v>1516</v>
      </c>
      <c r="T28" s="28">
        <f t="shared" si="16"/>
        <v>1584</v>
      </c>
      <c r="U28" s="28">
        <f t="shared" si="17"/>
        <v>1653</v>
      </c>
      <c r="V28" s="28">
        <f t="shared" si="18"/>
        <v>1740</v>
      </c>
      <c r="W28" s="28">
        <f t="shared" si="19"/>
        <v>1826</v>
      </c>
      <c r="X28" s="28">
        <f t="shared" si="20"/>
        <v>1912</v>
      </c>
      <c r="Y28" s="28">
        <f t="shared" si="21"/>
        <v>1998</v>
      </c>
      <c r="Z28" s="28">
        <f t="shared" si="22"/>
        <v>2084</v>
      </c>
      <c r="AA28" s="28">
        <f t="shared" si="23"/>
        <v>2194</v>
      </c>
      <c r="AB28" s="28">
        <f t="shared" si="24"/>
        <v>2302</v>
      </c>
      <c r="AC28" s="32">
        <f t="shared" si="25"/>
        <v>2412</v>
      </c>
      <c r="AD28" s="33">
        <f t="shared" si="26"/>
        <v>2521</v>
      </c>
      <c r="AF28" s="30"/>
    </row>
    <row r="29" spans="1:32" ht="12" customHeight="1">
      <c r="A29" s="31">
        <v>26</v>
      </c>
      <c r="B29" s="81">
        <v>4.0000000000000001E-3</v>
      </c>
      <c r="C29" s="35">
        <v>0.09</v>
      </c>
      <c r="D29" s="27">
        <f t="shared" si="0"/>
        <v>626</v>
      </c>
      <c r="E29" s="28">
        <f t="shared" si="1"/>
        <v>707</v>
      </c>
      <c r="F29" s="28">
        <f t="shared" si="2"/>
        <v>761</v>
      </c>
      <c r="G29" s="28">
        <f t="shared" si="3"/>
        <v>893</v>
      </c>
      <c r="H29" s="28">
        <f t="shared" si="4"/>
        <v>931</v>
      </c>
      <c r="I29" s="28">
        <f t="shared" si="5"/>
        <v>974</v>
      </c>
      <c r="J29" s="28">
        <f t="shared" si="6"/>
        <v>1009</v>
      </c>
      <c r="K29" s="28">
        <f t="shared" si="7"/>
        <v>1075</v>
      </c>
      <c r="L29" s="28">
        <f t="shared" si="8"/>
        <v>1128</v>
      </c>
      <c r="M29" s="28">
        <f t="shared" si="9"/>
        <v>1133</v>
      </c>
      <c r="N29" s="28">
        <f t="shared" si="10"/>
        <v>1184</v>
      </c>
      <c r="O29" s="28">
        <f t="shared" si="11"/>
        <v>1236</v>
      </c>
      <c r="P29" s="28">
        <f t="shared" si="12"/>
        <v>1286</v>
      </c>
      <c r="Q29" s="28">
        <f t="shared" si="13"/>
        <v>1354</v>
      </c>
      <c r="R29" s="28">
        <f t="shared" si="14"/>
        <v>1421</v>
      </c>
      <c r="S29" s="28">
        <f t="shared" si="15"/>
        <v>1489</v>
      </c>
      <c r="T29" s="28">
        <f t="shared" si="16"/>
        <v>1556</v>
      </c>
      <c r="U29" s="28">
        <f t="shared" si="17"/>
        <v>1624</v>
      </c>
      <c r="V29" s="28">
        <f t="shared" si="18"/>
        <v>1709</v>
      </c>
      <c r="W29" s="28">
        <f t="shared" si="19"/>
        <v>1793</v>
      </c>
      <c r="X29" s="28">
        <f t="shared" si="20"/>
        <v>1878</v>
      </c>
      <c r="Y29" s="28">
        <f t="shared" si="21"/>
        <v>1963</v>
      </c>
      <c r="Z29" s="28">
        <f t="shared" si="22"/>
        <v>2047</v>
      </c>
      <c r="AA29" s="28">
        <f t="shared" si="23"/>
        <v>2155</v>
      </c>
      <c r="AB29" s="28">
        <f t="shared" si="24"/>
        <v>2261</v>
      </c>
      <c r="AC29" s="32">
        <f t="shared" si="25"/>
        <v>2369</v>
      </c>
      <c r="AD29" s="33">
        <f t="shared" si="26"/>
        <v>2476</v>
      </c>
      <c r="AF29" s="30"/>
    </row>
    <row r="30" spans="1:32" ht="12" customHeight="1">
      <c r="A30" s="31">
        <v>27</v>
      </c>
      <c r="B30" s="81">
        <v>4.0000000000000001E-3</v>
      </c>
      <c r="C30" s="35">
        <v>0.09</v>
      </c>
      <c r="D30" s="27">
        <f t="shared" si="0"/>
        <v>626</v>
      </c>
      <c r="E30" s="28">
        <f t="shared" si="1"/>
        <v>707</v>
      </c>
      <c r="F30" s="28">
        <f t="shared" si="2"/>
        <v>761</v>
      </c>
      <c r="G30" s="28">
        <f t="shared" si="3"/>
        <v>893</v>
      </c>
      <c r="H30" s="28">
        <f t="shared" si="4"/>
        <v>931</v>
      </c>
      <c r="I30" s="28">
        <f t="shared" si="5"/>
        <v>974</v>
      </c>
      <c r="J30" s="28">
        <f t="shared" si="6"/>
        <v>1009</v>
      </c>
      <c r="K30" s="28">
        <f t="shared" si="7"/>
        <v>1075</v>
      </c>
      <c r="L30" s="28">
        <f t="shared" si="8"/>
        <v>1128</v>
      </c>
      <c r="M30" s="28">
        <f t="shared" si="9"/>
        <v>1133</v>
      </c>
      <c r="N30" s="28">
        <f t="shared" si="10"/>
        <v>1184</v>
      </c>
      <c r="O30" s="28">
        <f t="shared" si="11"/>
        <v>1236</v>
      </c>
      <c r="P30" s="28">
        <f t="shared" si="12"/>
        <v>1286</v>
      </c>
      <c r="Q30" s="28">
        <f t="shared" si="13"/>
        <v>1354</v>
      </c>
      <c r="R30" s="28">
        <f t="shared" si="14"/>
        <v>1421</v>
      </c>
      <c r="S30" s="28">
        <f t="shared" si="15"/>
        <v>1489</v>
      </c>
      <c r="T30" s="28">
        <f t="shared" si="16"/>
        <v>1556</v>
      </c>
      <c r="U30" s="28">
        <f t="shared" si="17"/>
        <v>1624</v>
      </c>
      <c r="V30" s="28">
        <f t="shared" si="18"/>
        <v>1709</v>
      </c>
      <c r="W30" s="28">
        <f t="shared" si="19"/>
        <v>1793</v>
      </c>
      <c r="X30" s="28">
        <f t="shared" si="20"/>
        <v>1878</v>
      </c>
      <c r="Y30" s="28">
        <f t="shared" si="21"/>
        <v>1963</v>
      </c>
      <c r="Z30" s="28">
        <f t="shared" si="22"/>
        <v>2047</v>
      </c>
      <c r="AA30" s="28">
        <f t="shared" si="23"/>
        <v>2155</v>
      </c>
      <c r="AB30" s="28">
        <f t="shared" si="24"/>
        <v>2261</v>
      </c>
      <c r="AC30" s="32">
        <f t="shared" si="25"/>
        <v>2369</v>
      </c>
      <c r="AD30" s="33">
        <f t="shared" si="26"/>
        <v>2476</v>
      </c>
      <c r="AF30" s="30"/>
    </row>
    <row r="31" spans="1:32" ht="12" customHeight="1">
      <c r="A31" s="31">
        <v>28</v>
      </c>
      <c r="B31" s="81">
        <v>5.5999999999999999E-3</v>
      </c>
      <c r="C31" s="35">
        <v>0.09</v>
      </c>
      <c r="D31" s="27">
        <f t="shared" si="0"/>
        <v>636</v>
      </c>
      <c r="E31" s="28">
        <f t="shared" si="1"/>
        <v>719</v>
      </c>
      <c r="F31" s="28">
        <f t="shared" si="2"/>
        <v>774</v>
      </c>
      <c r="G31" s="28">
        <f t="shared" si="3"/>
        <v>908</v>
      </c>
      <c r="H31" s="28">
        <f t="shared" si="4"/>
        <v>946</v>
      </c>
      <c r="I31" s="28">
        <f t="shared" si="5"/>
        <v>991</v>
      </c>
      <c r="J31" s="28">
        <f t="shared" si="6"/>
        <v>1026</v>
      </c>
      <c r="K31" s="28">
        <f t="shared" si="7"/>
        <v>1093</v>
      </c>
      <c r="L31" s="28">
        <f t="shared" si="8"/>
        <v>1147</v>
      </c>
      <c r="M31" s="28">
        <f t="shared" si="9"/>
        <v>1153</v>
      </c>
      <c r="N31" s="28">
        <f t="shared" si="10"/>
        <v>1205</v>
      </c>
      <c r="O31" s="28">
        <f t="shared" si="11"/>
        <v>1257</v>
      </c>
      <c r="P31" s="28">
        <f t="shared" si="12"/>
        <v>1308</v>
      </c>
      <c r="Q31" s="28">
        <f t="shared" si="13"/>
        <v>1377</v>
      </c>
      <c r="R31" s="28">
        <f t="shared" si="14"/>
        <v>1446</v>
      </c>
      <c r="S31" s="28">
        <f t="shared" si="15"/>
        <v>1515</v>
      </c>
      <c r="T31" s="28">
        <f t="shared" si="16"/>
        <v>1583</v>
      </c>
      <c r="U31" s="28">
        <f t="shared" si="17"/>
        <v>1652</v>
      </c>
      <c r="V31" s="28">
        <f t="shared" si="18"/>
        <v>1738</v>
      </c>
      <c r="W31" s="28">
        <f t="shared" si="19"/>
        <v>1824</v>
      </c>
      <c r="X31" s="28">
        <f t="shared" si="20"/>
        <v>1910</v>
      </c>
      <c r="Y31" s="28">
        <f t="shared" si="21"/>
        <v>1996</v>
      </c>
      <c r="Z31" s="28">
        <f t="shared" si="22"/>
        <v>2082</v>
      </c>
      <c r="AA31" s="28">
        <f t="shared" si="23"/>
        <v>2191</v>
      </c>
      <c r="AB31" s="28">
        <f t="shared" si="24"/>
        <v>2300</v>
      </c>
      <c r="AC31" s="32">
        <f t="shared" si="25"/>
        <v>2409</v>
      </c>
      <c r="AD31" s="33">
        <f t="shared" si="26"/>
        <v>2519</v>
      </c>
      <c r="AF31" s="30"/>
    </row>
    <row r="32" spans="1:32" ht="12" customHeight="1">
      <c r="A32" s="31">
        <v>29</v>
      </c>
      <c r="B32" s="81">
        <v>5.1000000000000004E-3</v>
      </c>
      <c r="C32" s="35">
        <v>0.09</v>
      </c>
      <c r="D32" s="27">
        <f t="shared" si="0"/>
        <v>633</v>
      </c>
      <c r="E32" s="28">
        <f t="shared" si="1"/>
        <v>715</v>
      </c>
      <c r="F32" s="28">
        <f t="shared" si="2"/>
        <v>770</v>
      </c>
      <c r="G32" s="28">
        <f t="shared" si="3"/>
        <v>903</v>
      </c>
      <c r="H32" s="28">
        <f t="shared" si="4"/>
        <v>941</v>
      </c>
      <c r="I32" s="28">
        <f t="shared" si="5"/>
        <v>986</v>
      </c>
      <c r="J32" s="28">
        <f t="shared" si="6"/>
        <v>1021</v>
      </c>
      <c r="K32" s="28">
        <f t="shared" si="7"/>
        <v>1087</v>
      </c>
      <c r="L32" s="28">
        <f t="shared" si="8"/>
        <v>1141</v>
      </c>
      <c r="M32" s="28">
        <f t="shared" si="9"/>
        <v>1147</v>
      </c>
      <c r="N32" s="28">
        <f t="shared" si="10"/>
        <v>1198</v>
      </c>
      <c r="O32" s="28">
        <f t="shared" si="11"/>
        <v>1250</v>
      </c>
      <c r="P32" s="28">
        <f t="shared" si="12"/>
        <v>1301</v>
      </c>
      <c r="Q32" s="28">
        <f t="shared" si="13"/>
        <v>1369</v>
      </c>
      <c r="R32" s="28">
        <f t="shared" si="14"/>
        <v>1438</v>
      </c>
      <c r="S32" s="28">
        <f t="shared" si="15"/>
        <v>1507</v>
      </c>
      <c r="T32" s="28">
        <f t="shared" si="16"/>
        <v>1574</v>
      </c>
      <c r="U32" s="28">
        <f t="shared" si="17"/>
        <v>1643</v>
      </c>
      <c r="V32" s="28">
        <f t="shared" si="18"/>
        <v>1729</v>
      </c>
      <c r="W32" s="28">
        <f t="shared" si="19"/>
        <v>1814</v>
      </c>
      <c r="X32" s="28">
        <f t="shared" si="20"/>
        <v>1900</v>
      </c>
      <c r="Y32" s="28">
        <f t="shared" si="21"/>
        <v>1985</v>
      </c>
      <c r="Z32" s="28">
        <f t="shared" si="22"/>
        <v>2071</v>
      </c>
      <c r="AA32" s="28">
        <f t="shared" si="23"/>
        <v>2180</v>
      </c>
      <c r="AB32" s="28">
        <f t="shared" si="24"/>
        <v>2288</v>
      </c>
      <c r="AC32" s="32">
        <f t="shared" si="25"/>
        <v>2397</v>
      </c>
      <c r="AD32" s="33">
        <f t="shared" si="26"/>
        <v>2505</v>
      </c>
      <c r="AF32" s="30"/>
    </row>
    <row r="33" spans="1:32" ht="12" customHeight="1">
      <c r="A33" s="26">
        <v>30</v>
      </c>
      <c r="B33" s="81">
        <v>1.8E-3</v>
      </c>
      <c r="C33" s="35">
        <v>0.09</v>
      </c>
      <c r="D33" s="27">
        <f t="shared" si="0"/>
        <v>611</v>
      </c>
      <c r="E33" s="28">
        <f t="shared" si="1"/>
        <v>691</v>
      </c>
      <c r="F33" s="28">
        <f t="shared" si="2"/>
        <v>744</v>
      </c>
      <c r="G33" s="28">
        <f t="shared" si="3"/>
        <v>872</v>
      </c>
      <c r="H33" s="28">
        <f t="shared" si="4"/>
        <v>909</v>
      </c>
      <c r="I33" s="28">
        <f t="shared" si="5"/>
        <v>952</v>
      </c>
      <c r="J33" s="28">
        <f t="shared" si="6"/>
        <v>985</v>
      </c>
      <c r="K33" s="28">
        <f t="shared" si="7"/>
        <v>1050</v>
      </c>
      <c r="L33" s="28">
        <f t="shared" si="8"/>
        <v>1102</v>
      </c>
      <c r="M33" s="28">
        <f t="shared" si="9"/>
        <v>1107</v>
      </c>
      <c r="N33" s="28">
        <f t="shared" si="10"/>
        <v>1157</v>
      </c>
      <c r="O33" s="28">
        <f t="shared" si="11"/>
        <v>1207</v>
      </c>
      <c r="P33" s="28">
        <f t="shared" si="12"/>
        <v>1256</v>
      </c>
      <c r="Q33" s="28">
        <f t="shared" si="13"/>
        <v>1322</v>
      </c>
      <c r="R33" s="28">
        <f t="shared" si="14"/>
        <v>1388</v>
      </c>
      <c r="S33" s="28">
        <f t="shared" si="15"/>
        <v>1455</v>
      </c>
      <c r="T33" s="28">
        <f t="shared" si="16"/>
        <v>1520</v>
      </c>
      <c r="U33" s="28">
        <f t="shared" si="17"/>
        <v>1586</v>
      </c>
      <c r="V33" s="28">
        <f t="shared" si="18"/>
        <v>1669</v>
      </c>
      <c r="W33" s="28">
        <f t="shared" si="19"/>
        <v>1751</v>
      </c>
      <c r="X33" s="28">
        <f t="shared" si="20"/>
        <v>1834</v>
      </c>
      <c r="Y33" s="28">
        <f t="shared" si="21"/>
        <v>1917</v>
      </c>
      <c r="Z33" s="28">
        <f t="shared" si="22"/>
        <v>1999</v>
      </c>
      <c r="AA33" s="28">
        <f t="shared" si="23"/>
        <v>2104</v>
      </c>
      <c r="AB33" s="28">
        <f t="shared" si="24"/>
        <v>2208</v>
      </c>
      <c r="AC33" s="32">
        <f t="shared" si="25"/>
        <v>2313</v>
      </c>
      <c r="AD33" s="33">
        <f t="shared" si="26"/>
        <v>2418</v>
      </c>
      <c r="AF33" s="30"/>
    </row>
    <row r="34" spans="1:32" ht="12" customHeight="1">
      <c r="A34" s="26">
        <v>31</v>
      </c>
      <c r="B34" s="81">
        <v>1.9E-3</v>
      </c>
      <c r="C34" s="35">
        <v>0.09</v>
      </c>
      <c r="D34" s="27">
        <f t="shared" si="0"/>
        <v>612</v>
      </c>
      <c r="E34" s="28">
        <f t="shared" si="1"/>
        <v>691</v>
      </c>
      <c r="F34" s="28">
        <f t="shared" si="2"/>
        <v>744</v>
      </c>
      <c r="G34" s="28">
        <f t="shared" si="3"/>
        <v>873</v>
      </c>
      <c r="H34" s="28">
        <f t="shared" si="4"/>
        <v>910</v>
      </c>
      <c r="I34" s="28">
        <f t="shared" si="5"/>
        <v>953</v>
      </c>
      <c r="J34" s="28">
        <f t="shared" si="6"/>
        <v>986</v>
      </c>
      <c r="K34" s="28">
        <f t="shared" si="7"/>
        <v>1051</v>
      </c>
      <c r="L34" s="28">
        <f t="shared" si="8"/>
        <v>1103</v>
      </c>
      <c r="M34" s="28">
        <f t="shared" si="9"/>
        <v>1108</v>
      </c>
      <c r="N34" s="28">
        <f t="shared" si="10"/>
        <v>1158</v>
      </c>
      <c r="O34" s="28">
        <f t="shared" si="11"/>
        <v>1208</v>
      </c>
      <c r="P34" s="28">
        <f t="shared" si="12"/>
        <v>1257</v>
      </c>
      <c r="Q34" s="28">
        <f t="shared" si="13"/>
        <v>1323</v>
      </c>
      <c r="R34" s="28">
        <f t="shared" si="14"/>
        <v>1390</v>
      </c>
      <c r="S34" s="28">
        <f t="shared" si="15"/>
        <v>1456</v>
      </c>
      <c r="T34" s="28">
        <f t="shared" si="16"/>
        <v>1521</v>
      </c>
      <c r="U34" s="28">
        <f t="shared" si="17"/>
        <v>1588</v>
      </c>
      <c r="V34" s="28">
        <f t="shared" si="18"/>
        <v>1671</v>
      </c>
      <c r="W34" s="28">
        <f t="shared" si="19"/>
        <v>1753</v>
      </c>
      <c r="X34" s="28">
        <f t="shared" si="20"/>
        <v>1836</v>
      </c>
      <c r="Y34" s="28">
        <f t="shared" si="21"/>
        <v>1919</v>
      </c>
      <c r="Z34" s="28">
        <f t="shared" si="22"/>
        <v>2001</v>
      </c>
      <c r="AA34" s="28">
        <f t="shared" si="23"/>
        <v>2107</v>
      </c>
      <c r="AB34" s="28">
        <f t="shared" si="24"/>
        <v>2211</v>
      </c>
      <c r="AC34" s="32">
        <f t="shared" si="25"/>
        <v>2316</v>
      </c>
      <c r="AD34" s="33">
        <f t="shared" si="26"/>
        <v>2421</v>
      </c>
      <c r="AF34" s="30"/>
    </row>
    <row r="35" spans="1:32" ht="12" customHeight="1">
      <c r="A35" s="26">
        <v>32</v>
      </c>
      <c r="B35" s="81">
        <v>3.8E-3</v>
      </c>
      <c r="C35" s="35">
        <v>0.09</v>
      </c>
      <c r="D35" s="27">
        <f t="shared" si="0"/>
        <v>624</v>
      </c>
      <c r="E35" s="28">
        <f t="shared" si="1"/>
        <v>706</v>
      </c>
      <c r="F35" s="28">
        <f t="shared" si="2"/>
        <v>760</v>
      </c>
      <c r="G35" s="28">
        <f t="shared" si="3"/>
        <v>891</v>
      </c>
      <c r="H35" s="28">
        <f t="shared" si="4"/>
        <v>929</v>
      </c>
      <c r="I35" s="28">
        <f t="shared" si="5"/>
        <v>972</v>
      </c>
      <c r="J35" s="28">
        <f t="shared" si="6"/>
        <v>1007</v>
      </c>
      <c r="K35" s="28">
        <f t="shared" si="7"/>
        <v>1072</v>
      </c>
      <c r="L35" s="28">
        <f t="shared" si="8"/>
        <v>1126</v>
      </c>
      <c r="M35" s="28">
        <f t="shared" si="9"/>
        <v>1131</v>
      </c>
      <c r="N35" s="28">
        <f t="shared" si="10"/>
        <v>1182</v>
      </c>
      <c r="O35" s="28">
        <f t="shared" si="11"/>
        <v>1233</v>
      </c>
      <c r="P35" s="28">
        <f t="shared" si="12"/>
        <v>1283</v>
      </c>
      <c r="Q35" s="28">
        <f t="shared" si="13"/>
        <v>1351</v>
      </c>
      <c r="R35" s="28">
        <f t="shared" si="14"/>
        <v>1418</v>
      </c>
      <c r="S35" s="28">
        <f t="shared" si="15"/>
        <v>1486</v>
      </c>
      <c r="T35" s="28">
        <f t="shared" si="16"/>
        <v>1553</v>
      </c>
      <c r="U35" s="28">
        <f t="shared" si="17"/>
        <v>1621</v>
      </c>
      <c r="V35" s="28">
        <f t="shared" si="18"/>
        <v>1705</v>
      </c>
      <c r="W35" s="28">
        <f t="shared" si="19"/>
        <v>1790</v>
      </c>
      <c r="X35" s="28">
        <f t="shared" si="20"/>
        <v>1874</v>
      </c>
      <c r="Y35" s="28">
        <f t="shared" si="21"/>
        <v>1958</v>
      </c>
      <c r="Z35" s="28">
        <f t="shared" si="22"/>
        <v>2043</v>
      </c>
      <c r="AA35" s="28">
        <f t="shared" si="23"/>
        <v>2150</v>
      </c>
      <c r="AB35" s="28">
        <f t="shared" si="24"/>
        <v>2256</v>
      </c>
      <c r="AC35" s="32">
        <f t="shared" si="25"/>
        <v>2364</v>
      </c>
      <c r="AD35" s="33">
        <f t="shared" si="26"/>
        <v>2471</v>
      </c>
      <c r="AF35" s="30"/>
    </row>
    <row r="36" spans="1:32" ht="12" customHeight="1">
      <c r="A36" s="26">
        <v>33</v>
      </c>
      <c r="B36" s="81">
        <v>1.06E-2</v>
      </c>
      <c r="C36" s="35">
        <v>0.09</v>
      </c>
      <c r="D36" s="27">
        <f t="shared" si="0"/>
        <v>670</v>
      </c>
      <c r="E36" s="28">
        <f t="shared" si="1"/>
        <v>757</v>
      </c>
      <c r="F36" s="28">
        <f t="shared" si="2"/>
        <v>815</v>
      </c>
      <c r="G36" s="28">
        <f t="shared" si="3"/>
        <v>956</v>
      </c>
      <c r="H36" s="28">
        <f t="shared" si="4"/>
        <v>996</v>
      </c>
      <c r="I36" s="28">
        <f t="shared" si="5"/>
        <v>1043</v>
      </c>
      <c r="J36" s="28">
        <f t="shared" si="6"/>
        <v>1080</v>
      </c>
      <c r="K36" s="28">
        <f t="shared" si="7"/>
        <v>1150</v>
      </c>
      <c r="L36" s="28">
        <f t="shared" si="8"/>
        <v>1207</v>
      </c>
      <c r="M36" s="28">
        <f t="shared" si="9"/>
        <v>1213</v>
      </c>
      <c r="N36" s="28">
        <f t="shared" si="10"/>
        <v>1268</v>
      </c>
      <c r="O36" s="28">
        <f t="shared" si="11"/>
        <v>1322</v>
      </c>
      <c r="P36" s="28">
        <f t="shared" si="12"/>
        <v>1376</v>
      </c>
      <c r="Q36" s="28">
        <f t="shared" si="13"/>
        <v>1449</v>
      </c>
      <c r="R36" s="28">
        <f t="shared" si="14"/>
        <v>1521</v>
      </c>
      <c r="S36" s="28">
        <f t="shared" si="15"/>
        <v>1594</v>
      </c>
      <c r="T36" s="28">
        <f t="shared" si="16"/>
        <v>1666</v>
      </c>
      <c r="U36" s="28">
        <f t="shared" si="17"/>
        <v>1738</v>
      </c>
      <c r="V36" s="28">
        <f t="shared" si="18"/>
        <v>1829</v>
      </c>
      <c r="W36" s="28">
        <f t="shared" si="19"/>
        <v>1919</v>
      </c>
      <c r="X36" s="28">
        <f t="shared" si="20"/>
        <v>2010</v>
      </c>
      <c r="Y36" s="28">
        <f t="shared" si="21"/>
        <v>2100</v>
      </c>
      <c r="Z36" s="28">
        <f t="shared" si="22"/>
        <v>2191</v>
      </c>
      <c r="AA36" s="28">
        <f t="shared" si="23"/>
        <v>2306</v>
      </c>
      <c r="AB36" s="28">
        <f t="shared" si="24"/>
        <v>2420</v>
      </c>
      <c r="AC36" s="32">
        <f t="shared" si="25"/>
        <v>2535</v>
      </c>
      <c r="AD36" s="33">
        <f t="shared" si="26"/>
        <v>2650</v>
      </c>
      <c r="AF36" s="30"/>
    </row>
    <row r="37" spans="1:32" ht="12" customHeight="1">
      <c r="A37" s="26">
        <v>34</v>
      </c>
      <c r="B37" s="81">
        <v>2.3999999999999998E-3</v>
      </c>
      <c r="C37" s="35">
        <v>0.09</v>
      </c>
      <c r="D37" s="27">
        <f t="shared" si="0"/>
        <v>615</v>
      </c>
      <c r="E37" s="28">
        <f t="shared" si="1"/>
        <v>695</v>
      </c>
      <c r="F37" s="28">
        <f t="shared" si="2"/>
        <v>748</v>
      </c>
      <c r="G37" s="28">
        <f t="shared" si="3"/>
        <v>878</v>
      </c>
      <c r="H37" s="28">
        <f t="shared" si="4"/>
        <v>915</v>
      </c>
      <c r="I37" s="28">
        <f t="shared" si="5"/>
        <v>958</v>
      </c>
      <c r="J37" s="28">
        <f t="shared" si="6"/>
        <v>992</v>
      </c>
      <c r="K37" s="28">
        <f t="shared" si="7"/>
        <v>1056</v>
      </c>
      <c r="L37" s="28">
        <f t="shared" si="8"/>
        <v>1109</v>
      </c>
      <c r="M37" s="28">
        <f t="shared" si="9"/>
        <v>1114</v>
      </c>
      <c r="N37" s="28">
        <f t="shared" si="10"/>
        <v>1164</v>
      </c>
      <c r="O37" s="28">
        <f t="shared" si="11"/>
        <v>1215</v>
      </c>
      <c r="P37" s="28">
        <f t="shared" si="12"/>
        <v>1264</v>
      </c>
      <c r="Q37" s="28">
        <f t="shared" si="13"/>
        <v>1331</v>
      </c>
      <c r="R37" s="28">
        <f t="shared" si="14"/>
        <v>1397</v>
      </c>
      <c r="S37" s="28">
        <f t="shared" si="15"/>
        <v>1464</v>
      </c>
      <c r="T37" s="28">
        <f t="shared" si="16"/>
        <v>1530</v>
      </c>
      <c r="U37" s="28">
        <f t="shared" si="17"/>
        <v>1596</v>
      </c>
      <c r="V37" s="28">
        <f t="shared" si="18"/>
        <v>1680</v>
      </c>
      <c r="W37" s="28">
        <f t="shared" si="19"/>
        <v>1763</v>
      </c>
      <c r="X37" s="28">
        <f t="shared" si="20"/>
        <v>1846</v>
      </c>
      <c r="Y37" s="28">
        <f t="shared" si="21"/>
        <v>1929</v>
      </c>
      <c r="Z37" s="28">
        <f t="shared" si="22"/>
        <v>2012</v>
      </c>
      <c r="AA37" s="28">
        <f t="shared" si="23"/>
        <v>2118</v>
      </c>
      <c r="AB37" s="28">
        <f t="shared" si="24"/>
        <v>2223</v>
      </c>
      <c r="AC37" s="32">
        <f t="shared" si="25"/>
        <v>2328</v>
      </c>
      <c r="AD37" s="33">
        <f t="shared" si="26"/>
        <v>2434</v>
      </c>
      <c r="AF37" s="30"/>
    </row>
    <row r="38" spans="1:32" ht="12" customHeight="1">
      <c r="A38" s="26">
        <v>35</v>
      </c>
      <c r="B38" s="81">
        <v>1.5E-3</v>
      </c>
      <c r="C38" s="35">
        <v>0.09</v>
      </c>
      <c r="D38" s="27">
        <f t="shared" si="0"/>
        <v>609</v>
      </c>
      <c r="E38" s="28">
        <f t="shared" si="1"/>
        <v>688</v>
      </c>
      <c r="F38" s="28">
        <f t="shared" si="2"/>
        <v>741</v>
      </c>
      <c r="G38" s="28">
        <f t="shared" si="3"/>
        <v>869</v>
      </c>
      <c r="H38" s="28">
        <f t="shared" si="4"/>
        <v>906</v>
      </c>
      <c r="I38" s="28">
        <f t="shared" si="5"/>
        <v>949</v>
      </c>
      <c r="J38" s="28">
        <f t="shared" si="6"/>
        <v>982</v>
      </c>
      <c r="K38" s="28">
        <f t="shared" si="7"/>
        <v>1046</v>
      </c>
      <c r="L38" s="28">
        <f t="shared" si="8"/>
        <v>1098</v>
      </c>
      <c r="M38" s="28">
        <f t="shared" si="9"/>
        <v>1103</v>
      </c>
      <c r="N38" s="28">
        <f t="shared" si="10"/>
        <v>1153</v>
      </c>
      <c r="O38" s="28">
        <f t="shared" si="11"/>
        <v>1203</v>
      </c>
      <c r="P38" s="28">
        <f t="shared" si="12"/>
        <v>1252</v>
      </c>
      <c r="Q38" s="28">
        <f t="shared" si="13"/>
        <v>1318</v>
      </c>
      <c r="R38" s="28">
        <f t="shared" si="14"/>
        <v>1384</v>
      </c>
      <c r="S38" s="28">
        <f t="shared" si="15"/>
        <v>1450</v>
      </c>
      <c r="T38" s="28">
        <f t="shared" si="16"/>
        <v>1515</v>
      </c>
      <c r="U38" s="28">
        <f t="shared" si="17"/>
        <v>1581</v>
      </c>
      <c r="V38" s="28">
        <f t="shared" si="18"/>
        <v>1663</v>
      </c>
      <c r="W38" s="28">
        <f t="shared" si="19"/>
        <v>1746</v>
      </c>
      <c r="X38" s="28">
        <f t="shared" si="20"/>
        <v>1828</v>
      </c>
      <c r="Y38" s="28">
        <f t="shared" si="21"/>
        <v>1910</v>
      </c>
      <c r="Z38" s="28">
        <f t="shared" si="22"/>
        <v>1993</v>
      </c>
      <c r="AA38" s="28">
        <f t="shared" si="23"/>
        <v>2097</v>
      </c>
      <c r="AB38" s="28">
        <f t="shared" si="24"/>
        <v>2201</v>
      </c>
      <c r="AC38" s="32">
        <f t="shared" si="25"/>
        <v>2306</v>
      </c>
      <c r="AD38" s="33">
        <f t="shared" si="26"/>
        <v>2411</v>
      </c>
      <c r="AF38" s="30"/>
    </row>
    <row r="39" spans="1:32" ht="12" customHeight="1">
      <c r="A39" s="26">
        <v>36</v>
      </c>
      <c r="B39" s="81">
        <v>2.0999999999999999E-3</v>
      </c>
      <c r="C39" s="35">
        <v>0.09</v>
      </c>
      <c r="D39" s="27">
        <f t="shared" si="0"/>
        <v>613</v>
      </c>
      <c r="E39" s="28">
        <f t="shared" si="1"/>
        <v>693</v>
      </c>
      <c r="F39" s="28">
        <f t="shared" si="2"/>
        <v>746</v>
      </c>
      <c r="G39" s="28">
        <f t="shared" si="3"/>
        <v>875</v>
      </c>
      <c r="H39" s="28">
        <f t="shared" si="4"/>
        <v>912</v>
      </c>
      <c r="I39" s="28">
        <f t="shared" si="5"/>
        <v>955</v>
      </c>
      <c r="J39" s="28">
        <f t="shared" si="6"/>
        <v>989</v>
      </c>
      <c r="K39" s="28">
        <f t="shared" si="7"/>
        <v>1053</v>
      </c>
      <c r="L39" s="28">
        <f t="shared" si="8"/>
        <v>1105</v>
      </c>
      <c r="M39" s="28">
        <f t="shared" si="9"/>
        <v>1110</v>
      </c>
      <c r="N39" s="28">
        <f t="shared" si="10"/>
        <v>1160</v>
      </c>
      <c r="O39" s="28">
        <f t="shared" si="11"/>
        <v>1211</v>
      </c>
      <c r="P39" s="28">
        <f t="shared" si="12"/>
        <v>1260</v>
      </c>
      <c r="Q39" s="28">
        <f t="shared" si="13"/>
        <v>1326</v>
      </c>
      <c r="R39" s="28">
        <f t="shared" si="14"/>
        <v>1393</v>
      </c>
      <c r="S39" s="28">
        <f t="shared" si="15"/>
        <v>1459</v>
      </c>
      <c r="T39" s="28">
        <f t="shared" si="16"/>
        <v>1525</v>
      </c>
      <c r="U39" s="28">
        <f t="shared" si="17"/>
        <v>1591</v>
      </c>
      <c r="V39" s="28">
        <f t="shared" si="18"/>
        <v>1674</v>
      </c>
      <c r="W39" s="28">
        <f t="shared" si="19"/>
        <v>1757</v>
      </c>
      <c r="X39" s="28">
        <f t="shared" si="20"/>
        <v>1840</v>
      </c>
      <c r="Y39" s="28">
        <f t="shared" si="21"/>
        <v>1923</v>
      </c>
      <c r="Z39" s="28">
        <f t="shared" si="22"/>
        <v>2006</v>
      </c>
      <c r="AA39" s="28">
        <f t="shared" si="23"/>
        <v>2111</v>
      </c>
      <c r="AB39" s="28">
        <f t="shared" si="24"/>
        <v>2216</v>
      </c>
      <c r="AC39" s="32">
        <f t="shared" si="25"/>
        <v>2321</v>
      </c>
      <c r="AD39" s="33">
        <f t="shared" si="26"/>
        <v>2426</v>
      </c>
      <c r="AF39" s="30"/>
    </row>
    <row r="40" spans="1:32" ht="12" customHeight="1">
      <c r="A40" s="26">
        <v>37</v>
      </c>
      <c r="B40" s="81">
        <v>1.4E-3</v>
      </c>
      <c r="C40" s="35">
        <v>0.09</v>
      </c>
      <c r="D40" s="27">
        <f t="shared" si="0"/>
        <v>608</v>
      </c>
      <c r="E40" s="28">
        <f t="shared" si="1"/>
        <v>688</v>
      </c>
      <c r="F40" s="28">
        <f t="shared" si="2"/>
        <v>740</v>
      </c>
      <c r="G40" s="28">
        <f t="shared" si="3"/>
        <v>868</v>
      </c>
      <c r="H40" s="28">
        <f t="shared" si="4"/>
        <v>905</v>
      </c>
      <c r="I40" s="28">
        <f t="shared" si="5"/>
        <v>948</v>
      </c>
      <c r="J40" s="28">
        <f t="shared" si="6"/>
        <v>981</v>
      </c>
      <c r="K40" s="28">
        <f t="shared" si="7"/>
        <v>1045</v>
      </c>
      <c r="L40" s="28">
        <f t="shared" si="8"/>
        <v>1097</v>
      </c>
      <c r="M40" s="28">
        <f t="shared" si="9"/>
        <v>1102</v>
      </c>
      <c r="N40" s="28">
        <f t="shared" si="10"/>
        <v>1152</v>
      </c>
      <c r="O40" s="28">
        <f t="shared" si="11"/>
        <v>1201</v>
      </c>
      <c r="P40" s="28">
        <f t="shared" si="12"/>
        <v>1250</v>
      </c>
      <c r="Q40" s="28">
        <f t="shared" si="13"/>
        <v>1316</v>
      </c>
      <c r="R40" s="28">
        <f t="shared" si="14"/>
        <v>1382</v>
      </c>
      <c r="S40" s="28">
        <f t="shared" si="15"/>
        <v>1448</v>
      </c>
      <c r="T40" s="28">
        <f t="shared" si="16"/>
        <v>1513</v>
      </c>
      <c r="U40" s="28">
        <f t="shared" si="17"/>
        <v>1579</v>
      </c>
      <c r="V40" s="28">
        <f t="shared" si="18"/>
        <v>1661</v>
      </c>
      <c r="W40" s="28">
        <f t="shared" si="19"/>
        <v>1744</v>
      </c>
      <c r="X40" s="28">
        <f t="shared" si="20"/>
        <v>1826</v>
      </c>
      <c r="Y40" s="28">
        <f t="shared" si="21"/>
        <v>1908</v>
      </c>
      <c r="Z40" s="28">
        <f t="shared" si="22"/>
        <v>1990</v>
      </c>
      <c r="AA40" s="28">
        <f t="shared" si="23"/>
        <v>2095</v>
      </c>
      <c r="AB40" s="28">
        <f t="shared" si="24"/>
        <v>2199</v>
      </c>
      <c r="AC40" s="32">
        <f t="shared" si="25"/>
        <v>2303</v>
      </c>
      <c r="AD40" s="33">
        <f t="shared" si="26"/>
        <v>2408</v>
      </c>
      <c r="AF40" s="30"/>
    </row>
    <row r="41" spans="1:32" ht="12" customHeight="1">
      <c r="A41" s="26">
        <v>38</v>
      </c>
      <c r="B41" s="81">
        <v>1.5E-3</v>
      </c>
      <c r="C41" s="35">
        <v>0.09</v>
      </c>
      <c r="D41" s="27">
        <f t="shared" si="0"/>
        <v>609</v>
      </c>
      <c r="E41" s="28">
        <f t="shared" si="1"/>
        <v>688</v>
      </c>
      <c r="F41" s="28">
        <f t="shared" si="2"/>
        <v>741</v>
      </c>
      <c r="G41" s="28">
        <f t="shared" si="3"/>
        <v>869</v>
      </c>
      <c r="H41" s="28">
        <f t="shared" si="4"/>
        <v>906</v>
      </c>
      <c r="I41" s="28">
        <f t="shared" si="5"/>
        <v>949</v>
      </c>
      <c r="J41" s="28">
        <f t="shared" si="6"/>
        <v>982</v>
      </c>
      <c r="K41" s="28">
        <f t="shared" si="7"/>
        <v>1046</v>
      </c>
      <c r="L41" s="28">
        <f t="shared" si="8"/>
        <v>1098</v>
      </c>
      <c r="M41" s="28">
        <f t="shared" si="9"/>
        <v>1103</v>
      </c>
      <c r="N41" s="28">
        <f t="shared" si="10"/>
        <v>1153</v>
      </c>
      <c r="O41" s="28">
        <f t="shared" si="11"/>
        <v>1203</v>
      </c>
      <c r="P41" s="28">
        <f t="shared" si="12"/>
        <v>1252</v>
      </c>
      <c r="Q41" s="28">
        <f t="shared" si="13"/>
        <v>1318</v>
      </c>
      <c r="R41" s="28">
        <f t="shared" si="14"/>
        <v>1384</v>
      </c>
      <c r="S41" s="28">
        <f t="shared" si="15"/>
        <v>1450</v>
      </c>
      <c r="T41" s="28">
        <f t="shared" si="16"/>
        <v>1515</v>
      </c>
      <c r="U41" s="28">
        <f t="shared" si="17"/>
        <v>1581</v>
      </c>
      <c r="V41" s="28">
        <f t="shared" si="18"/>
        <v>1663</v>
      </c>
      <c r="W41" s="28">
        <f t="shared" si="19"/>
        <v>1746</v>
      </c>
      <c r="X41" s="28">
        <f t="shared" si="20"/>
        <v>1828</v>
      </c>
      <c r="Y41" s="28">
        <f t="shared" si="21"/>
        <v>1910</v>
      </c>
      <c r="Z41" s="28">
        <f t="shared" si="22"/>
        <v>1993</v>
      </c>
      <c r="AA41" s="28">
        <f t="shared" si="23"/>
        <v>2097</v>
      </c>
      <c r="AB41" s="28">
        <f t="shared" si="24"/>
        <v>2201</v>
      </c>
      <c r="AC41" s="32">
        <f t="shared" si="25"/>
        <v>2306</v>
      </c>
      <c r="AD41" s="33">
        <f t="shared" si="26"/>
        <v>2411</v>
      </c>
      <c r="AF41" s="30"/>
    </row>
    <row r="42" spans="1:32" ht="12" customHeight="1">
      <c r="A42" s="26">
        <v>39</v>
      </c>
      <c r="B42" s="81">
        <v>1.6000000000000001E-3</v>
      </c>
      <c r="C42" s="35">
        <v>0.09</v>
      </c>
      <c r="D42" s="27">
        <f t="shared" si="0"/>
        <v>610</v>
      </c>
      <c r="E42" s="28">
        <f t="shared" si="1"/>
        <v>689</v>
      </c>
      <c r="F42" s="28">
        <f t="shared" si="2"/>
        <v>742</v>
      </c>
      <c r="G42" s="28">
        <f t="shared" si="3"/>
        <v>870</v>
      </c>
      <c r="H42" s="28">
        <f t="shared" si="4"/>
        <v>907</v>
      </c>
      <c r="I42" s="28">
        <f t="shared" si="5"/>
        <v>950</v>
      </c>
      <c r="J42" s="28">
        <f t="shared" si="6"/>
        <v>983</v>
      </c>
      <c r="K42" s="28">
        <f t="shared" si="7"/>
        <v>1047</v>
      </c>
      <c r="L42" s="28">
        <f t="shared" si="8"/>
        <v>1099</v>
      </c>
      <c r="M42" s="28">
        <f t="shared" si="9"/>
        <v>1104</v>
      </c>
      <c r="N42" s="28">
        <f t="shared" si="10"/>
        <v>1154</v>
      </c>
      <c r="O42" s="28">
        <f t="shared" si="11"/>
        <v>1204</v>
      </c>
      <c r="P42" s="28">
        <f t="shared" si="12"/>
        <v>1253</v>
      </c>
      <c r="Q42" s="28">
        <f t="shared" si="13"/>
        <v>1319</v>
      </c>
      <c r="R42" s="28">
        <f t="shared" si="14"/>
        <v>1385</v>
      </c>
      <c r="S42" s="28">
        <f t="shared" si="15"/>
        <v>1451</v>
      </c>
      <c r="T42" s="28">
        <f t="shared" si="16"/>
        <v>1516</v>
      </c>
      <c r="U42" s="28">
        <f t="shared" si="17"/>
        <v>1583</v>
      </c>
      <c r="V42" s="28">
        <f t="shared" si="18"/>
        <v>1665</v>
      </c>
      <c r="W42" s="28">
        <f t="shared" si="19"/>
        <v>1748</v>
      </c>
      <c r="X42" s="28">
        <f t="shared" si="20"/>
        <v>1830</v>
      </c>
      <c r="Y42" s="28">
        <f t="shared" si="21"/>
        <v>1912</v>
      </c>
      <c r="Z42" s="28">
        <f t="shared" si="22"/>
        <v>1995</v>
      </c>
      <c r="AA42" s="28">
        <f t="shared" si="23"/>
        <v>2100</v>
      </c>
      <c r="AB42" s="28">
        <f t="shared" si="24"/>
        <v>2203</v>
      </c>
      <c r="AC42" s="32">
        <f t="shared" si="25"/>
        <v>2308</v>
      </c>
      <c r="AD42" s="33">
        <f t="shared" si="26"/>
        <v>2413</v>
      </c>
      <c r="AF42" s="30"/>
    </row>
    <row r="43" spans="1:32" ht="12" customHeight="1">
      <c r="A43" s="26">
        <v>40</v>
      </c>
      <c r="B43" s="81">
        <v>1.1999999999999999E-3</v>
      </c>
      <c r="C43" s="35">
        <v>0.09</v>
      </c>
      <c r="D43" s="27">
        <f t="shared" si="0"/>
        <v>607</v>
      </c>
      <c r="E43" s="28">
        <f t="shared" si="1"/>
        <v>686</v>
      </c>
      <c r="F43" s="28">
        <f t="shared" si="2"/>
        <v>739</v>
      </c>
      <c r="G43" s="28">
        <f t="shared" si="3"/>
        <v>866</v>
      </c>
      <c r="H43" s="28">
        <f t="shared" si="4"/>
        <v>903</v>
      </c>
      <c r="I43" s="28">
        <f t="shared" si="5"/>
        <v>945</v>
      </c>
      <c r="J43" s="28">
        <f t="shared" si="6"/>
        <v>979</v>
      </c>
      <c r="K43" s="28">
        <f t="shared" si="7"/>
        <v>1043</v>
      </c>
      <c r="L43" s="28">
        <f t="shared" si="8"/>
        <v>1094</v>
      </c>
      <c r="M43" s="28">
        <f t="shared" si="9"/>
        <v>1099</v>
      </c>
      <c r="N43" s="28">
        <f t="shared" si="10"/>
        <v>1149</v>
      </c>
      <c r="O43" s="28">
        <f t="shared" si="11"/>
        <v>1199</v>
      </c>
      <c r="P43" s="28">
        <f t="shared" si="12"/>
        <v>1247</v>
      </c>
      <c r="Q43" s="28">
        <f t="shared" si="13"/>
        <v>1313</v>
      </c>
      <c r="R43" s="28">
        <f t="shared" si="14"/>
        <v>1379</v>
      </c>
      <c r="S43" s="28">
        <f t="shared" si="15"/>
        <v>1445</v>
      </c>
      <c r="T43" s="28">
        <f t="shared" si="16"/>
        <v>1510</v>
      </c>
      <c r="U43" s="28">
        <f t="shared" si="17"/>
        <v>1576</v>
      </c>
      <c r="V43" s="28">
        <f t="shared" si="18"/>
        <v>1658</v>
      </c>
      <c r="W43" s="28">
        <f t="shared" si="19"/>
        <v>1740</v>
      </c>
      <c r="X43" s="28">
        <f t="shared" si="20"/>
        <v>1822</v>
      </c>
      <c r="Y43" s="28">
        <f t="shared" si="21"/>
        <v>1904</v>
      </c>
      <c r="Z43" s="28">
        <f t="shared" si="22"/>
        <v>1986</v>
      </c>
      <c r="AA43" s="28">
        <f t="shared" si="23"/>
        <v>2091</v>
      </c>
      <c r="AB43" s="28">
        <f t="shared" si="24"/>
        <v>2194</v>
      </c>
      <c r="AC43" s="32">
        <f t="shared" si="25"/>
        <v>2298</v>
      </c>
      <c r="AD43" s="33">
        <f t="shared" si="26"/>
        <v>2403</v>
      </c>
      <c r="AF43" s="30"/>
    </row>
    <row r="44" spans="1:32" ht="12" customHeight="1">
      <c r="A44" s="26">
        <v>41</v>
      </c>
      <c r="B44" s="81">
        <v>1.4E-3</v>
      </c>
      <c r="C44" s="35">
        <v>0.09</v>
      </c>
      <c r="D44" s="27">
        <f t="shared" si="0"/>
        <v>608</v>
      </c>
      <c r="E44" s="28">
        <f t="shared" si="1"/>
        <v>688</v>
      </c>
      <c r="F44" s="28">
        <f t="shared" si="2"/>
        <v>740</v>
      </c>
      <c r="G44" s="28">
        <f t="shared" si="3"/>
        <v>868</v>
      </c>
      <c r="H44" s="28">
        <f t="shared" si="4"/>
        <v>905</v>
      </c>
      <c r="I44" s="28">
        <f t="shared" si="5"/>
        <v>948</v>
      </c>
      <c r="J44" s="28">
        <f t="shared" si="6"/>
        <v>981</v>
      </c>
      <c r="K44" s="28">
        <f t="shared" si="7"/>
        <v>1045</v>
      </c>
      <c r="L44" s="28">
        <f t="shared" si="8"/>
        <v>1097</v>
      </c>
      <c r="M44" s="28">
        <f t="shared" si="9"/>
        <v>1102</v>
      </c>
      <c r="N44" s="28">
        <f t="shared" si="10"/>
        <v>1152</v>
      </c>
      <c r="O44" s="28">
        <f t="shared" si="11"/>
        <v>1201</v>
      </c>
      <c r="P44" s="28">
        <f t="shared" si="12"/>
        <v>1250</v>
      </c>
      <c r="Q44" s="28">
        <f t="shared" si="13"/>
        <v>1316</v>
      </c>
      <c r="R44" s="28">
        <f t="shared" si="14"/>
        <v>1382</v>
      </c>
      <c r="S44" s="28">
        <f t="shared" si="15"/>
        <v>1448</v>
      </c>
      <c r="T44" s="28">
        <f t="shared" si="16"/>
        <v>1513</v>
      </c>
      <c r="U44" s="28">
        <f t="shared" si="17"/>
        <v>1579</v>
      </c>
      <c r="V44" s="28">
        <f t="shared" si="18"/>
        <v>1661</v>
      </c>
      <c r="W44" s="28">
        <f t="shared" si="19"/>
        <v>1744</v>
      </c>
      <c r="X44" s="28">
        <f t="shared" si="20"/>
        <v>1826</v>
      </c>
      <c r="Y44" s="28">
        <f t="shared" si="21"/>
        <v>1908</v>
      </c>
      <c r="Z44" s="28">
        <f t="shared" si="22"/>
        <v>1990</v>
      </c>
      <c r="AA44" s="28">
        <f t="shared" si="23"/>
        <v>2095</v>
      </c>
      <c r="AB44" s="28">
        <f t="shared" si="24"/>
        <v>2199</v>
      </c>
      <c r="AC44" s="32">
        <f t="shared" si="25"/>
        <v>2303</v>
      </c>
      <c r="AD44" s="33">
        <f t="shared" si="26"/>
        <v>2408</v>
      </c>
      <c r="AF44" s="30"/>
    </row>
    <row r="45" spans="1:32" ht="12" customHeight="1">
      <c r="A45" s="26">
        <v>42</v>
      </c>
      <c r="B45" s="81">
        <v>1.1000000000000001E-3</v>
      </c>
      <c r="C45" s="35">
        <v>0.09</v>
      </c>
      <c r="D45" s="27">
        <f t="shared" si="0"/>
        <v>606</v>
      </c>
      <c r="E45" s="28">
        <f t="shared" si="1"/>
        <v>685</v>
      </c>
      <c r="F45" s="28">
        <f t="shared" si="2"/>
        <v>738</v>
      </c>
      <c r="G45" s="28">
        <f t="shared" si="3"/>
        <v>865</v>
      </c>
      <c r="H45" s="28">
        <f t="shared" si="4"/>
        <v>902</v>
      </c>
      <c r="I45" s="28">
        <f t="shared" si="5"/>
        <v>944</v>
      </c>
      <c r="J45" s="28">
        <f t="shared" si="6"/>
        <v>978</v>
      </c>
      <c r="K45" s="28">
        <f t="shared" si="7"/>
        <v>1042</v>
      </c>
      <c r="L45" s="28">
        <f t="shared" si="8"/>
        <v>1093</v>
      </c>
      <c r="M45" s="28">
        <f t="shared" si="9"/>
        <v>1098</v>
      </c>
      <c r="N45" s="28">
        <f t="shared" si="10"/>
        <v>1148</v>
      </c>
      <c r="O45" s="28">
        <f t="shared" si="11"/>
        <v>1197</v>
      </c>
      <c r="P45" s="28">
        <f t="shared" si="12"/>
        <v>1246</v>
      </c>
      <c r="Q45" s="28">
        <f t="shared" si="13"/>
        <v>1312</v>
      </c>
      <c r="R45" s="28">
        <f t="shared" si="14"/>
        <v>1378</v>
      </c>
      <c r="S45" s="28">
        <f t="shared" si="15"/>
        <v>1443</v>
      </c>
      <c r="T45" s="28">
        <f t="shared" si="16"/>
        <v>1508</v>
      </c>
      <c r="U45" s="28">
        <f t="shared" si="17"/>
        <v>1574</v>
      </c>
      <c r="V45" s="28">
        <f t="shared" si="18"/>
        <v>1656</v>
      </c>
      <c r="W45" s="28">
        <f t="shared" si="19"/>
        <v>1738</v>
      </c>
      <c r="X45" s="28">
        <f t="shared" si="20"/>
        <v>1820</v>
      </c>
      <c r="Y45" s="28">
        <f t="shared" si="21"/>
        <v>1902</v>
      </c>
      <c r="Z45" s="28">
        <f t="shared" si="22"/>
        <v>1984</v>
      </c>
      <c r="AA45" s="28">
        <f t="shared" si="23"/>
        <v>2088</v>
      </c>
      <c r="AB45" s="28">
        <f t="shared" si="24"/>
        <v>2191</v>
      </c>
      <c r="AC45" s="32">
        <f t="shared" si="25"/>
        <v>2296</v>
      </c>
      <c r="AD45" s="33">
        <f t="shared" si="26"/>
        <v>2400</v>
      </c>
      <c r="AF45" s="30"/>
    </row>
    <row r="46" spans="1:32" ht="12" customHeight="1">
      <c r="A46" s="26">
        <v>43</v>
      </c>
      <c r="B46" s="81">
        <v>8.9999999999999998E-4</v>
      </c>
      <c r="C46" s="35">
        <v>0.09</v>
      </c>
      <c r="D46" s="27">
        <f t="shared" si="0"/>
        <v>605</v>
      </c>
      <c r="E46" s="28">
        <f t="shared" si="1"/>
        <v>684</v>
      </c>
      <c r="F46" s="28">
        <f t="shared" si="2"/>
        <v>736</v>
      </c>
      <c r="G46" s="28">
        <f t="shared" si="3"/>
        <v>864</v>
      </c>
      <c r="H46" s="28">
        <f t="shared" si="4"/>
        <v>900</v>
      </c>
      <c r="I46" s="28">
        <f t="shared" si="5"/>
        <v>942</v>
      </c>
      <c r="J46" s="28">
        <f t="shared" si="6"/>
        <v>976</v>
      </c>
      <c r="K46" s="28">
        <f t="shared" si="7"/>
        <v>1039</v>
      </c>
      <c r="L46" s="28">
        <f t="shared" si="8"/>
        <v>1091</v>
      </c>
      <c r="M46" s="28">
        <f t="shared" si="9"/>
        <v>1096</v>
      </c>
      <c r="N46" s="28">
        <f t="shared" si="10"/>
        <v>1145</v>
      </c>
      <c r="O46" s="28">
        <f t="shared" si="11"/>
        <v>1195</v>
      </c>
      <c r="P46" s="28">
        <f t="shared" si="12"/>
        <v>1243</v>
      </c>
      <c r="Q46" s="28">
        <f t="shared" si="13"/>
        <v>1309</v>
      </c>
      <c r="R46" s="28">
        <f t="shared" si="14"/>
        <v>1375</v>
      </c>
      <c r="S46" s="28">
        <f t="shared" si="15"/>
        <v>1440</v>
      </c>
      <c r="T46" s="28">
        <f t="shared" si="16"/>
        <v>1505</v>
      </c>
      <c r="U46" s="28">
        <f t="shared" si="17"/>
        <v>1571</v>
      </c>
      <c r="V46" s="28">
        <f t="shared" si="18"/>
        <v>1652</v>
      </c>
      <c r="W46" s="28">
        <f t="shared" si="19"/>
        <v>1734</v>
      </c>
      <c r="X46" s="28">
        <f t="shared" si="20"/>
        <v>1816</v>
      </c>
      <c r="Y46" s="28">
        <f t="shared" si="21"/>
        <v>1898</v>
      </c>
      <c r="Z46" s="28">
        <f t="shared" si="22"/>
        <v>1980</v>
      </c>
      <c r="AA46" s="28">
        <f t="shared" si="23"/>
        <v>2084</v>
      </c>
      <c r="AB46" s="28">
        <f t="shared" si="24"/>
        <v>2187</v>
      </c>
      <c r="AC46" s="32">
        <f t="shared" si="25"/>
        <v>2291</v>
      </c>
      <c r="AD46" s="33">
        <f t="shared" si="26"/>
        <v>2395</v>
      </c>
      <c r="AF46" s="30"/>
    </row>
    <row r="47" spans="1:32" ht="12" customHeight="1">
      <c r="A47" s="26">
        <v>44</v>
      </c>
      <c r="B47" s="81">
        <v>1.2999999999999999E-3</v>
      </c>
      <c r="C47" s="35">
        <v>0.09</v>
      </c>
      <c r="D47" s="27">
        <f t="shared" si="0"/>
        <v>608</v>
      </c>
      <c r="E47" s="28">
        <f t="shared" si="1"/>
        <v>687</v>
      </c>
      <c r="F47" s="28">
        <f t="shared" si="2"/>
        <v>740</v>
      </c>
      <c r="G47" s="28">
        <f t="shared" si="3"/>
        <v>867</v>
      </c>
      <c r="H47" s="28">
        <f t="shared" si="4"/>
        <v>904</v>
      </c>
      <c r="I47" s="28">
        <f t="shared" si="5"/>
        <v>946</v>
      </c>
      <c r="J47" s="28">
        <f t="shared" si="6"/>
        <v>980</v>
      </c>
      <c r="K47" s="28">
        <f t="shared" si="7"/>
        <v>1044</v>
      </c>
      <c r="L47" s="28">
        <f t="shared" si="8"/>
        <v>1096</v>
      </c>
      <c r="M47" s="28">
        <f t="shared" si="9"/>
        <v>1101</v>
      </c>
      <c r="N47" s="28">
        <f t="shared" si="10"/>
        <v>1150</v>
      </c>
      <c r="O47" s="28">
        <f t="shared" si="11"/>
        <v>1200</v>
      </c>
      <c r="P47" s="28">
        <f t="shared" si="12"/>
        <v>1249</v>
      </c>
      <c r="Q47" s="28">
        <f t="shared" si="13"/>
        <v>1315</v>
      </c>
      <c r="R47" s="28">
        <f t="shared" si="14"/>
        <v>1381</v>
      </c>
      <c r="S47" s="28">
        <f t="shared" si="15"/>
        <v>1447</v>
      </c>
      <c r="T47" s="28">
        <f t="shared" si="16"/>
        <v>1512</v>
      </c>
      <c r="U47" s="28">
        <f t="shared" si="17"/>
        <v>1577</v>
      </c>
      <c r="V47" s="28">
        <f t="shared" si="18"/>
        <v>1660</v>
      </c>
      <c r="W47" s="28">
        <f t="shared" si="19"/>
        <v>1742</v>
      </c>
      <c r="X47" s="28">
        <f t="shared" si="20"/>
        <v>1824</v>
      </c>
      <c r="Y47" s="28">
        <f t="shared" si="21"/>
        <v>1906</v>
      </c>
      <c r="Z47" s="28">
        <f t="shared" si="22"/>
        <v>1988</v>
      </c>
      <c r="AA47" s="28">
        <f t="shared" si="23"/>
        <v>2093</v>
      </c>
      <c r="AB47" s="28">
        <f t="shared" si="24"/>
        <v>2196</v>
      </c>
      <c r="AC47" s="32">
        <f t="shared" si="25"/>
        <v>2301</v>
      </c>
      <c r="AD47" s="33">
        <f t="shared" si="26"/>
        <v>2405</v>
      </c>
      <c r="AF47" s="30"/>
    </row>
    <row r="48" spans="1:32" ht="12" customHeight="1">
      <c r="A48" s="26">
        <v>45</v>
      </c>
      <c r="B48" s="81">
        <v>1.2999999999999999E-3</v>
      </c>
      <c r="C48" s="35">
        <v>0.09</v>
      </c>
      <c r="D48" s="27">
        <f t="shared" si="0"/>
        <v>608</v>
      </c>
      <c r="E48" s="28">
        <f t="shared" si="1"/>
        <v>687</v>
      </c>
      <c r="F48" s="28">
        <f t="shared" si="2"/>
        <v>740</v>
      </c>
      <c r="G48" s="28">
        <f t="shared" si="3"/>
        <v>867</v>
      </c>
      <c r="H48" s="28">
        <f t="shared" si="4"/>
        <v>904</v>
      </c>
      <c r="I48" s="28">
        <f t="shared" si="5"/>
        <v>946</v>
      </c>
      <c r="J48" s="28">
        <f t="shared" si="6"/>
        <v>980</v>
      </c>
      <c r="K48" s="28">
        <f t="shared" si="7"/>
        <v>1044</v>
      </c>
      <c r="L48" s="28">
        <f t="shared" si="8"/>
        <v>1096</v>
      </c>
      <c r="M48" s="28">
        <f t="shared" si="9"/>
        <v>1101</v>
      </c>
      <c r="N48" s="28">
        <f t="shared" si="10"/>
        <v>1150</v>
      </c>
      <c r="O48" s="28">
        <f t="shared" si="11"/>
        <v>1200</v>
      </c>
      <c r="P48" s="28">
        <f t="shared" si="12"/>
        <v>1249</v>
      </c>
      <c r="Q48" s="28">
        <f t="shared" si="13"/>
        <v>1315</v>
      </c>
      <c r="R48" s="28">
        <f t="shared" si="14"/>
        <v>1381</v>
      </c>
      <c r="S48" s="28">
        <f t="shared" si="15"/>
        <v>1447</v>
      </c>
      <c r="T48" s="28">
        <f t="shared" si="16"/>
        <v>1512</v>
      </c>
      <c r="U48" s="28">
        <f t="shared" si="17"/>
        <v>1577</v>
      </c>
      <c r="V48" s="28">
        <f t="shared" si="18"/>
        <v>1660</v>
      </c>
      <c r="W48" s="28">
        <f t="shared" si="19"/>
        <v>1742</v>
      </c>
      <c r="X48" s="28">
        <f t="shared" si="20"/>
        <v>1824</v>
      </c>
      <c r="Y48" s="28">
        <f t="shared" si="21"/>
        <v>1906</v>
      </c>
      <c r="Z48" s="28">
        <f t="shared" si="22"/>
        <v>1988</v>
      </c>
      <c r="AA48" s="28">
        <f t="shared" si="23"/>
        <v>2093</v>
      </c>
      <c r="AB48" s="28">
        <f t="shared" si="24"/>
        <v>2196</v>
      </c>
      <c r="AC48" s="32">
        <f t="shared" si="25"/>
        <v>2301</v>
      </c>
      <c r="AD48" s="33">
        <f t="shared" si="26"/>
        <v>2405</v>
      </c>
      <c r="AF48" s="30"/>
    </row>
    <row r="49" spans="1:256" ht="12" customHeight="1">
      <c r="A49" s="26">
        <v>46</v>
      </c>
      <c r="B49" s="81">
        <v>8.9999999999999998E-4</v>
      </c>
      <c r="C49" s="35">
        <v>0.09</v>
      </c>
      <c r="D49" s="27">
        <f t="shared" si="0"/>
        <v>605</v>
      </c>
      <c r="E49" s="28">
        <f t="shared" si="1"/>
        <v>684</v>
      </c>
      <c r="F49" s="28">
        <f t="shared" si="2"/>
        <v>736</v>
      </c>
      <c r="G49" s="28">
        <f t="shared" si="3"/>
        <v>864</v>
      </c>
      <c r="H49" s="28">
        <f t="shared" si="4"/>
        <v>900</v>
      </c>
      <c r="I49" s="28">
        <f t="shared" si="5"/>
        <v>942</v>
      </c>
      <c r="J49" s="28">
        <f t="shared" si="6"/>
        <v>976</v>
      </c>
      <c r="K49" s="28">
        <f t="shared" si="7"/>
        <v>1039</v>
      </c>
      <c r="L49" s="28">
        <f t="shared" si="8"/>
        <v>1091</v>
      </c>
      <c r="M49" s="28">
        <f t="shared" si="9"/>
        <v>1096</v>
      </c>
      <c r="N49" s="28">
        <f t="shared" si="10"/>
        <v>1145</v>
      </c>
      <c r="O49" s="28">
        <f t="shared" si="11"/>
        <v>1195</v>
      </c>
      <c r="P49" s="28">
        <f t="shared" si="12"/>
        <v>1243</v>
      </c>
      <c r="Q49" s="28">
        <f t="shared" si="13"/>
        <v>1309</v>
      </c>
      <c r="R49" s="28">
        <f t="shared" si="14"/>
        <v>1375</v>
      </c>
      <c r="S49" s="28">
        <f t="shared" si="15"/>
        <v>1440</v>
      </c>
      <c r="T49" s="28">
        <f t="shared" si="16"/>
        <v>1505</v>
      </c>
      <c r="U49" s="28">
        <f t="shared" si="17"/>
        <v>1571</v>
      </c>
      <c r="V49" s="28">
        <f t="shared" si="18"/>
        <v>1652</v>
      </c>
      <c r="W49" s="28">
        <f t="shared" si="19"/>
        <v>1734</v>
      </c>
      <c r="X49" s="28">
        <f t="shared" si="20"/>
        <v>1816</v>
      </c>
      <c r="Y49" s="28">
        <f t="shared" si="21"/>
        <v>1898</v>
      </c>
      <c r="Z49" s="28">
        <f t="shared" si="22"/>
        <v>1980</v>
      </c>
      <c r="AA49" s="28">
        <f t="shared" si="23"/>
        <v>2084</v>
      </c>
      <c r="AB49" s="28">
        <f t="shared" si="24"/>
        <v>2187</v>
      </c>
      <c r="AC49" s="32">
        <f t="shared" si="25"/>
        <v>2291</v>
      </c>
      <c r="AD49" s="33">
        <f t="shared" si="26"/>
        <v>2395</v>
      </c>
      <c r="AF49" s="30"/>
    </row>
    <row r="50" spans="1:256" ht="12" customHeight="1">
      <c r="A50" s="26">
        <v>47</v>
      </c>
      <c r="B50" s="81">
        <v>1.4E-3</v>
      </c>
      <c r="C50" s="35">
        <v>0.09</v>
      </c>
      <c r="D50" s="27">
        <f t="shared" si="0"/>
        <v>608</v>
      </c>
      <c r="E50" s="28">
        <f t="shared" si="1"/>
        <v>688</v>
      </c>
      <c r="F50" s="28">
        <f t="shared" si="2"/>
        <v>740</v>
      </c>
      <c r="G50" s="28">
        <f t="shared" si="3"/>
        <v>868</v>
      </c>
      <c r="H50" s="28">
        <f t="shared" si="4"/>
        <v>905</v>
      </c>
      <c r="I50" s="28">
        <f t="shared" si="5"/>
        <v>948</v>
      </c>
      <c r="J50" s="28">
        <f t="shared" si="6"/>
        <v>981</v>
      </c>
      <c r="K50" s="28">
        <f t="shared" si="7"/>
        <v>1045</v>
      </c>
      <c r="L50" s="28">
        <f t="shared" si="8"/>
        <v>1097</v>
      </c>
      <c r="M50" s="28">
        <f t="shared" si="9"/>
        <v>1102</v>
      </c>
      <c r="N50" s="28">
        <f t="shared" si="10"/>
        <v>1152</v>
      </c>
      <c r="O50" s="28">
        <f t="shared" si="11"/>
        <v>1201</v>
      </c>
      <c r="P50" s="28">
        <f t="shared" si="12"/>
        <v>1250</v>
      </c>
      <c r="Q50" s="28">
        <f t="shared" si="13"/>
        <v>1316</v>
      </c>
      <c r="R50" s="28">
        <f t="shared" si="14"/>
        <v>1382</v>
      </c>
      <c r="S50" s="28">
        <f t="shared" si="15"/>
        <v>1448</v>
      </c>
      <c r="T50" s="28">
        <f t="shared" si="16"/>
        <v>1513</v>
      </c>
      <c r="U50" s="28">
        <f t="shared" si="17"/>
        <v>1579</v>
      </c>
      <c r="V50" s="28">
        <f t="shared" si="18"/>
        <v>1661</v>
      </c>
      <c r="W50" s="28">
        <f t="shared" si="19"/>
        <v>1744</v>
      </c>
      <c r="X50" s="28">
        <f t="shared" si="20"/>
        <v>1826</v>
      </c>
      <c r="Y50" s="28">
        <f t="shared" si="21"/>
        <v>1908</v>
      </c>
      <c r="Z50" s="28">
        <f t="shared" si="22"/>
        <v>1990</v>
      </c>
      <c r="AA50" s="28">
        <f t="shared" si="23"/>
        <v>2095</v>
      </c>
      <c r="AB50" s="28">
        <f t="shared" si="24"/>
        <v>2199</v>
      </c>
      <c r="AC50" s="32">
        <f t="shared" si="25"/>
        <v>2303</v>
      </c>
      <c r="AD50" s="33">
        <f t="shared" si="26"/>
        <v>2408</v>
      </c>
      <c r="AF50" s="30"/>
    </row>
    <row r="51" spans="1:256" ht="12" customHeight="1">
      <c r="A51" s="26">
        <v>48</v>
      </c>
      <c r="B51" s="81">
        <v>1.9E-3</v>
      </c>
      <c r="C51" s="35">
        <v>0.09</v>
      </c>
      <c r="D51" s="27">
        <f t="shared" si="0"/>
        <v>612</v>
      </c>
      <c r="E51" s="28">
        <f t="shared" si="1"/>
        <v>691</v>
      </c>
      <c r="F51" s="28">
        <f t="shared" si="2"/>
        <v>744</v>
      </c>
      <c r="G51" s="28">
        <f t="shared" si="3"/>
        <v>873</v>
      </c>
      <c r="H51" s="28">
        <f t="shared" si="4"/>
        <v>910</v>
      </c>
      <c r="I51" s="28">
        <f t="shared" si="5"/>
        <v>953</v>
      </c>
      <c r="J51" s="28">
        <f t="shared" si="6"/>
        <v>986</v>
      </c>
      <c r="K51" s="28">
        <f t="shared" si="7"/>
        <v>1051</v>
      </c>
      <c r="L51" s="28">
        <f t="shared" si="8"/>
        <v>1103</v>
      </c>
      <c r="M51" s="28">
        <f t="shared" si="9"/>
        <v>1108</v>
      </c>
      <c r="N51" s="28">
        <f t="shared" si="10"/>
        <v>1158</v>
      </c>
      <c r="O51" s="28">
        <f t="shared" si="11"/>
        <v>1208</v>
      </c>
      <c r="P51" s="28">
        <f t="shared" si="12"/>
        <v>1257</v>
      </c>
      <c r="Q51" s="28">
        <f t="shared" si="13"/>
        <v>1323</v>
      </c>
      <c r="R51" s="28">
        <f t="shared" si="14"/>
        <v>1390</v>
      </c>
      <c r="S51" s="28">
        <f t="shared" si="15"/>
        <v>1456</v>
      </c>
      <c r="T51" s="28">
        <f t="shared" si="16"/>
        <v>1521</v>
      </c>
      <c r="U51" s="28">
        <f t="shared" si="17"/>
        <v>1588</v>
      </c>
      <c r="V51" s="28">
        <f t="shared" si="18"/>
        <v>1671</v>
      </c>
      <c r="W51" s="28">
        <f t="shared" si="19"/>
        <v>1753</v>
      </c>
      <c r="X51" s="28">
        <f t="shared" si="20"/>
        <v>1836</v>
      </c>
      <c r="Y51" s="28">
        <f t="shared" si="21"/>
        <v>1919</v>
      </c>
      <c r="Z51" s="28">
        <f t="shared" si="22"/>
        <v>2001</v>
      </c>
      <c r="AA51" s="28">
        <f t="shared" si="23"/>
        <v>2107</v>
      </c>
      <c r="AB51" s="28">
        <f t="shared" si="24"/>
        <v>2211</v>
      </c>
      <c r="AC51" s="32">
        <f t="shared" si="25"/>
        <v>2316</v>
      </c>
      <c r="AD51" s="33">
        <f t="shared" si="26"/>
        <v>2421</v>
      </c>
      <c r="AF51" s="30"/>
    </row>
    <row r="52" spans="1:256" s="34" customFormat="1" ht="12" customHeight="1">
      <c r="A52" s="36">
        <v>49</v>
      </c>
      <c r="B52" s="81">
        <v>1.6999999999999999E-3</v>
      </c>
      <c r="C52" s="35">
        <v>0.09</v>
      </c>
      <c r="D52" s="37">
        <f t="shared" si="0"/>
        <v>610</v>
      </c>
      <c r="E52" s="38">
        <f t="shared" si="1"/>
        <v>690</v>
      </c>
      <c r="F52" s="38">
        <f t="shared" si="2"/>
        <v>743</v>
      </c>
      <c r="G52" s="38">
        <f t="shared" si="3"/>
        <v>871</v>
      </c>
      <c r="H52" s="38">
        <f t="shared" si="4"/>
        <v>908</v>
      </c>
      <c r="I52" s="38">
        <f t="shared" si="5"/>
        <v>951</v>
      </c>
      <c r="J52" s="38">
        <f t="shared" si="6"/>
        <v>984</v>
      </c>
      <c r="K52" s="38">
        <f t="shared" si="7"/>
        <v>1048</v>
      </c>
      <c r="L52" s="38">
        <f t="shared" si="8"/>
        <v>1100</v>
      </c>
      <c r="M52" s="38">
        <f t="shared" si="9"/>
        <v>1106</v>
      </c>
      <c r="N52" s="38">
        <f t="shared" si="10"/>
        <v>1155</v>
      </c>
      <c r="O52" s="38">
        <f t="shared" si="11"/>
        <v>1205</v>
      </c>
      <c r="P52" s="38">
        <f t="shared" si="12"/>
        <v>1254</v>
      </c>
      <c r="Q52" s="38">
        <f t="shared" si="13"/>
        <v>1320</v>
      </c>
      <c r="R52" s="38">
        <f t="shared" si="14"/>
        <v>1387</v>
      </c>
      <c r="S52" s="38">
        <f t="shared" si="15"/>
        <v>1453</v>
      </c>
      <c r="T52" s="38">
        <f t="shared" si="16"/>
        <v>1518</v>
      </c>
      <c r="U52" s="38">
        <f t="shared" si="17"/>
        <v>1584</v>
      </c>
      <c r="V52" s="38">
        <f t="shared" si="18"/>
        <v>1667</v>
      </c>
      <c r="W52" s="38">
        <f t="shared" si="19"/>
        <v>1749</v>
      </c>
      <c r="X52" s="38">
        <f t="shared" si="20"/>
        <v>1832</v>
      </c>
      <c r="Y52" s="38">
        <f t="shared" si="21"/>
        <v>1914</v>
      </c>
      <c r="Z52" s="38">
        <f t="shared" si="22"/>
        <v>1997</v>
      </c>
      <c r="AA52" s="38">
        <f t="shared" si="23"/>
        <v>2102</v>
      </c>
      <c r="AB52" s="38">
        <f t="shared" si="24"/>
        <v>2206</v>
      </c>
      <c r="AC52" s="39">
        <f t="shared" si="25"/>
        <v>2311</v>
      </c>
      <c r="AD52" s="40">
        <f t="shared" si="26"/>
        <v>2416</v>
      </c>
      <c r="AF52" s="30"/>
    </row>
    <row r="53" spans="1:256" ht="12" customHeight="1">
      <c r="A53" s="26">
        <v>50</v>
      </c>
      <c r="B53" s="81">
        <v>1E-3</v>
      </c>
      <c r="C53" s="35">
        <v>0.09</v>
      </c>
      <c r="D53" s="27">
        <f t="shared" si="0"/>
        <v>606</v>
      </c>
      <c r="E53" s="28">
        <f t="shared" si="1"/>
        <v>685</v>
      </c>
      <c r="F53" s="28">
        <f t="shared" si="2"/>
        <v>737</v>
      </c>
      <c r="G53" s="28">
        <f t="shared" si="3"/>
        <v>865</v>
      </c>
      <c r="H53" s="28">
        <f t="shared" si="4"/>
        <v>901</v>
      </c>
      <c r="I53" s="28">
        <f t="shared" si="5"/>
        <v>943</v>
      </c>
      <c r="J53" s="28">
        <f t="shared" si="6"/>
        <v>977</v>
      </c>
      <c r="K53" s="28">
        <f t="shared" si="7"/>
        <v>1040</v>
      </c>
      <c r="L53" s="28">
        <f t="shared" si="8"/>
        <v>1092</v>
      </c>
      <c r="M53" s="28">
        <f t="shared" si="9"/>
        <v>1097</v>
      </c>
      <c r="N53" s="28">
        <f t="shared" si="10"/>
        <v>1147</v>
      </c>
      <c r="O53" s="28">
        <f t="shared" si="11"/>
        <v>1196</v>
      </c>
      <c r="P53" s="28">
        <f t="shared" si="12"/>
        <v>1245</v>
      </c>
      <c r="Q53" s="28">
        <f t="shared" si="13"/>
        <v>1310</v>
      </c>
      <c r="R53" s="28">
        <f t="shared" si="14"/>
        <v>1376</v>
      </c>
      <c r="S53" s="28">
        <f t="shared" si="15"/>
        <v>1442</v>
      </c>
      <c r="T53" s="28">
        <f t="shared" si="16"/>
        <v>1507</v>
      </c>
      <c r="U53" s="28">
        <f t="shared" si="17"/>
        <v>1572</v>
      </c>
      <c r="V53" s="28">
        <f t="shared" si="18"/>
        <v>1654</v>
      </c>
      <c r="W53" s="28">
        <f t="shared" si="19"/>
        <v>1736</v>
      </c>
      <c r="X53" s="28">
        <f t="shared" si="20"/>
        <v>1818</v>
      </c>
      <c r="Y53" s="28">
        <f t="shared" si="21"/>
        <v>1900</v>
      </c>
      <c r="Z53" s="28">
        <f t="shared" si="22"/>
        <v>1982</v>
      </c>
      <c r="AA53" s="28">
        <f t="shared" si="23"/>
        <v>2086</v>
      </c>
      <c r="AB53" s="28">
        <f t="shared" si="24"/>
        <v>2189</v>
      </c>
      <c r="AC53" s="32">
        <f t="shared" si="25"/>
        <v>2293</v>
      </c>
      <c r="AD53" s="33">
        <f t="shared" si="26"/>
        <v>2397</v>
      </c>
      <c r="AF53" s="30"/>
    </row>
    <row r="54" spans="1:256" s="34" customFormat="1" ht="12" customHeight="1">
      <c r="A54" s="36">
        <v>51</v>
      </c>
      <c r="B54" s="81">
        <v>1E-3</v>
      </c>
      <c r="C54" s="35">
        <v>0.09</v>
      </c>
      <c r="D54" s="37">
        <f t="shared" si="0"/>
        <v>606</v>
      </c>
      <c r="E54" s="38">
        <f t="shared" si="1"/>
        <v>685</v>
      </c>
      <c r="F54" s="38">
        <f t="shared" si="2"/>
        <v>737</v>
      </c>
      <c r="G54" s="38">
        <f t="shared" si="3"/>
        <v>865</v>
      </c>
      <c r="H54" s="38">
        <f t="shared" si="4"/>
        <v>901</v>
      </c>
      <c r="I54" s="38">
        <f t="shared" si="5"/>
        <v>943</v>
      </c>
      <c r="J54" s="38">
        <f t="shared" si="6"/>
        <v>977</v>
      </c>
      <c r="K54" s="38">
        <f t="shared" si="7"/>
        <v>1040</v>
      </c>
      <c r="L54" s="38">
        <f t="shared" si="8"/>
        <v>1092</v>
      </c>
      <c r="M54" s="38">
        <f t="shared" si="9"/>
        <v>1097</v>
      </c>
      <c r="N54" s="38">
        <f t="shared" si="10"/>
        <v>1147</v>
      </c>
      <c r="O54" s="38">
        <f t="shared" si="11"/>
        <v>1196</v>
      </c>
      <c r="P54" s="38">
        <f t="shared" si="12"/>
        <v>1245</v>
      </c>
      <c r="Q54" s="38">
        <f t="shared" si="13"/>
        <v>1310</v>
      </c>
      <c r="R54" s="38">
        <f t="shared" si="14"/>
        <v>1376</v>
      </c>
      <c r="S54" s="38">
        <f t="shared" si="15"/>
        <v>1442</v>
      </c>
      <c r="T54" s="38">
        <f t="shared" si="16"/>
        <v>1507</v>
      </c>
      <c r="U54" s="38">
        <f t="shared" si="17"/>
        <v>1572</v>
      </c>
      <c r="V54" s="38">
        <f t="shared" si="18"/>
        <v>1654</v>
      </c>
      <c r="W54" s="38">
        <f t="shared" si="19"/>
        <v>1736</v>
      </c>
      <c r="X54" s="38">
        <f t="shared" si="20"/>
        <v>1818</v>
      </c>
      <c r="Y54" s="38">
        <f t="shared" si="21"/>
        <v>1900</v>
      </c>
      <c r="Z54" s="38">
        <f t="shared" si="22"/>
        <v>1982</v>
      </c>
      <c r="AA54" s="38">
        <f t="shared" si="23"/>
        <v>2086</v>
      </c>
      <c r="AB54" s="38">
        <f t="shared" si="24"/>
        <v>2189</v>
      </c>
      <c r="AC54" s="39">
        <f t="shared" si="25"/>
        <v>2293</v>
      </c>
      <c r="AD54" s="40">
        <f t="shared" si="26"/>
        <v>2397</v>
      </c>
      <c r="AF54" s="30"/>
    </row>
    <row r="55" spans="1:256" ht="12" customHeight="1">
      <c r="A55" s="26">
        <v>52</v>
      </c>
      <c r="B55" s="81">
        <v>1.2999999999999999E-3</v>
      </c>
      <c r="C55" s="35">
        <v>0.09</v>
      </c>
      <c r="D55" s="27">
        <f t="shared" si="0"/>
        <v>608</v>
      </c>
      <c r="E55" s="28">
        <f t="shared" si="1"/>
        <v>687</v>
      </c>
      <c r="F55" s="28">
        <f t="shared" si="2"/>
        <v>740</v>
      </c>
      <c r="G55" s="28">
        <f t="shared" si="3"/>
        <v>867</v>
      </c>
      <c r="H55" s="28">
        <f t="shared" si="4"/>
        <v>904</v>
      </c>
      <c r="I55" s="28">
        <f t="shared" si="5"/>
        <v>946</v>
      </c>
      <c r="J55" s="28">
        <f t="shared" si="6"/>
        <v>980</v>
      </c>
      <c r="K55" s="28">
        <f t="shared" si="7"/>
        <v>1044</v>
      </c>
      <c r="L55" s="28">
        <f t="shared" si="8"/>
        <v>1096</v>
      </c>
      <c r="M55" s="28">
        <f t="shared" si="9"/>
        <v>1101</v>
      </c>
      <c r="N55" s="28">
        <f t="shared" si="10"/>
        <v>1150</v>
      </c>
      <c r="O55" s="28">
        <f t="shared" si="11"/>
        <v>1200</v>
      </c>
      <c r="P55" s="28">
        <f t="shared" si="12"/>
        <v>1249</v>
      </c>
      <c r="Q55" s="28">
        <f t="shared" si="13"/>
        <v>1315</v>
      </c>
      <c r="R55" s="28">
        <f t="shared" si="14"/>
        <v>1381</v>
      </c>
      <c r="S55" s="28">
        <f t="shared" si="15"/>
        <v>1447</v>
      </c>
      <c r="T55" s="28">
        <f t="shared" si="16"/>
        <v>1512</v>
      </c>
      <c r="U55" s="28">
        <f t="shared" si="17"/>
        <v>1577</v>
      </c>
      <c r="V55" s="28">
        <f t="shared" si="18"/>
        <v>1660</v>
      </c>
      <c r="W55" s="28">
        <f t="shared" si="19"/>
        <v>1742</v>
      </c>
      <c r="X55" s="28">
        <f t="shared" si="20"/>
        <v>1824</v>
      </c>
      <c r="Y55" s="28">
        <f t="shared" si="21"/>
        <v>1906</v>
      </c>
      <c r="Z55" s="28">
        <f t="shared" si="22"/>
        <v>1988</v>
      </c>
      <c r="AA55" s="28">
        <f t="shared" si="23"/>
        <v>2093</v>
      </c>
      <c r="AB55" s="28">
        <f t="shared" si="24"/>
        <v>2196</v>
      </c>
      <c r="AC55" s="32">
        <f t="shared" si="25"/>
        <v>2301</v>
      </c>
      <c r="AD55" s="33">
        <f t="shared" si="26"/>
        <v>2405</v>
      </c>
      <c r="AF55" s="30"/>
    </row>
    <row r="56" spans="1:256" ht="12" customHeight="1">
      <c r="A56" s="26">
        <v>53</v>
      </c>
      <c r="B56" s="81">
        <v>1.1999999999999999E-3</v>
      </c>
      <c r="C56" s="35">
        <v>0.09</v>
      </c>
      <c r="D56" s="27">
        <f t="shared" si="0"/>
        <v>607</v>
      </c>
      <c r="E56" s="28">
        <f t="shared" si="1"/>
        <v>686</v>
      </c>
      <c r="F56" s="28">
        <f t="shared" si="2"/>
        <v>739</v>
      </c>
      <c r="G56" s="28">
        <f t="shared" si="3"/>
        <v>866</v>
      </c>
      <c r="H56" s="28">
        <f t="shared" si="4"/>
        <v>903</v>
      </c>
      <c r="I56" s="28">
        <f t="shared" si="5"/>
        <v>945</v>
      </c>
      <c r="J56" s="28">
        <f t="shared" si="6"/>
        <v>979</v>
      </c>
      <c r="K56" s="28">
        <f t="shared" si="7"/>
        <v>1043</v>
      </c>
      <c r="L56" s="28">
        <f t="shared" si="8"/>
        <v>1094</v>
      </c>
      <c r="M56" s="28">
        <f t="shared" si="9"/>
        <v>1099</v>
      </c>
      <c r="N56" s="28">
        <f t="shared" si="10"/>
        <v>1149</v>
      </c>
      <c r="O56" s="28">
        <f t="shared" si="11"/>
        <v>1199</v>
      </c>
      <c r="P56" s="28">
        <f t="shared" si="12"/>
        <v>1247</v>
      </c>
      <c r="Q56" s="28">
        <f t="shared" si="13"/>
        <v>1313</v>
      </c>
      <c r="R56" s="28">
        <f t="shared" si="14"/>
        <v>1379</v>
      </c>
      <c r="S56" s="28">
        <f t="shared" si="15"/>
        <v>1445</v>
      </c>
      <c r="T56" s="28">
        <f t="shared" si="16"/>
        <v>1510</v>
      </c>
      <c r="U56" s="28">
        <f t="shared" si="17"/>
        <v>1576</v>
      </c>
      <c r="V56" s="28">
        <f t="shared" si="18"/>
        <v>1658</v>
      </c>
      <c r="W56" s="28">
        <f t="shared" si="19"/>
        <v>1740</v>
      </c>
      <c r="X56" s="28">
        <f t="shared" si="20"/>
        <v>1822</v>
      </c>
      <c r="Y56" s="28">
        <f t="shared" si="21"/>
        <v>1904</v>
      </c>
      <c r="Z56" s="28">
        <f t="shared" si="22"/>
        <v>1986</v>
      </c>
      <c r="AA56" s="28">
        <f t="shared" si="23"/>
        <v>2091</v>
      </c>
      <c r="AB56" s="28">
        <f t="shared" si="24"/>
        <v>2194</v>
      </c>
      <c r="AC56" s="32">
        <f t="shared" si="25"/>
        <v>2298</v>
      </c>
      <c r="AD56" s="33">
        <f t="shared" si="26"/>
        <v>2403</v>
      </c>
      <c r="AF56" s="30"/>
    </row>
    <row r="57" spans="1:256" ht="12" customHeight="1">
      <c r="A57" s="26">
        <v>54</v>
      </c>
      <c r="B57" s="81">
        <v>2.3E-3</v>
      </c>
      <c r="C57" s="35">
        <v>0.09</v>
      </c>
      <c r="D57" s="27">
        <f t="shared" si="0"/>
        <v>614</v>
      </c>
      <c r="E57" s="28">
        <f t="shared" si="1"/>
        <v>694</v>
      </c>
      <c r="F57" s="28">
        <f t="shared" si="2"/>
        <v>748</v>
      </c>
      <c r="G57" s="28">
        <f t="shared" si="3"/>
        <v>877</v>
      </c>
      <c r="H57" s="28">
        <f t="shared" si="4"/>
        <v>914</v>
      </c>
      <c r="I57" s="28">
        <f t="shared" si="5"/>
        <v>957</v>
      </c>
      <c r="J57" s="28">
        <f t="shared" si="6"/>
        <v>991</v>
      </c>
      <c r="K57" s="28">
        <f t="shared" si="7"/>
        <v>1055</v>
      </c>
      <c r="L57" s="28">
        <f t="shared" si="8"/>
        <v>1108</v>
      </c>
      <c r="M57" s="28">
        <f t="shared" si="9"/>
        <v>1113</v>
      </c>
      <c r="N57" s="28">
        <f t="shared" si="10"/>
        <v>1163</v>
      </c>
      <c r="O57" s="28">
        <f t="shared" si="11"/>
        <v>1213</v>
      </c>
      <c r="P57" s="28">
        <f t="shared" si="12"/>
        <v>1262</v>
      </c>
      <c r="Q57" s="28">
        <f t="shared" si="13"/>
        <v>1329</v>
      </c>
      <c r="R57" s="28">
        <f t="shared" si="14"/>
        <v>1396</v>
      </c>
      <c r="S57" s="28">
        <f t="shared" si="15"/>
        <v>1462</v>
      </c>
      <c r="T57" s="28">
        <f t="shared" si="16"/>
        <v>1528</v>
      </c>
      <c r="U57" s="28">
        <f t="shared" si="17"/>
        <v>1595</v>
      </c>
      <c r="V57" s="28">
        <f t="shared" si="18"/>
        <v>1678</v>
      </c>
      <c r="W57" s="28">
        <f t="shared" si="19"/>
        <v>1761</v>
      </c>
      <c r="X57" s="28">
        <f t="shared" si="20"/>
        <v>1844</v>
      </c>
      <c r="Y57" s="28">
        <f t="shared" si="21"/>
        <v>1927</v>
      </c>
      <c r="Z57" s="28">
        <f t="shared" si="22"/>
        <v>2010</v>
      </c>
      <c r="AA57" s="28">
        <f t="shared" si="23"/>
        <v>2116</v>
      </c>
      <c r="AB57" s="28">
        <f t="shared" si="24"/>
        <v>2220</v>
      </c>
      <c r="AC57" s="32">
        <f t="shared" si="25"/>
        <v>2326</v>
      </c>
      <c r="AD57" s="33">
        <f t="shared" si="26"/>
        <v>2432</v>
      </c>
      <c r="AF57" s="30"/>
    </row>
    <row r="58" spans="1:256" ht="12" customHeight="1">
      <c r="A58" s="26">
        <v>55</v>
      </c>
      <c r="B58" s="81">
        <v>1.4E-3</v>
      </c>
      <c r="C58" s="35">
        <v>0.09</v>
      </c>
      <c r="D58" s="27">
        <f t="shared" si="0"/>
        <v>608</v>
      </c>
      <c r="E58" s="28">
        <f t="shared" si="1"/>
        <v>688</v>
      </c>
      <c r="F58" s="28">
        <f t="shared" si="2"/>
        <v>740</v>
      </c>
      <c r="G58" s="28">
        <f t="shared" si="3"/>
        <v>868</v>
      </c>
      <c r="H58" s="28">
        <f t="shared" si="4"/>
        <v>905</v>
      </c>
      <c r="I58" s="28">
        <f t="shared" si="5"/>
        <v>948</v>
      </c>
      <c r="J58" s="28">
        <f t="shared" si="6"/>
        <v>981</v>
      </c>
      <c r="K58" s="28">
        <f t="shared" si="7"/>
        <v>1045</v>
      </c>
      <c r="L58" s="28">
        <f t="shared" si="8"/>
        <v>1097</v>
      </c>
      <c r="M58" s="28">
        <f t="shared" si="9"/>
        <v>1102</v>
      </c>
      <c r="N58" s="28">
        <f t="shared" si="10"/>
        <v>1152</v>
      </c>
      <c r="O58" s="28">
        <f t="shared" si="11"/>
        <v>1201</v>
      </c>
      <c r="P58" s="28">
        <f t="shared" si="12"/>
        <v>1250</v>
      </c>
      <c r="Q58" s="28">
        <f t="shared" si="13"/>
        <v>1316</v>
      </c>
      <c r="R58" s="28">
        <f t="shared" si="14"/>
        <v>1382</v>
      </c>
      <c r="S58" s="28">
        <f t="shared" si="15"/>
        <v>1448</v>
      </c>
      <c r="T58" s="28">
        <f t="shared" si="16"/>
        <v>1513</v>
      </c>
      <c r="U58" s="28">
        <f t="shared" si="17"/>
        <v>1579</v>
      </c>
      <c r="V58" s="28">
        <f t="shared" si="18"/>
        <v>1661</v>
      </c>
      <c r="W58" s="28">
        <f t="shared" si="19"/>
        <v>1744</v>
      </c>
      <c r="X58" s="28">
        <f t="shared" si="20"/>
        <v>1826</v>
      </c>
      <c r="Y58" s="28">
        <f t="shared" si="21"/>
        <v>1908</v>
      </c>
      <c r="Z58" s="28">
        <f t="shared" si="22"/>
        <v>1990</v>
      </c>
      <c r="AA58" s="28">
        <f t="shared" si="23"/>
        <v>2095</v>
      </c>
      <c r="AB58" s="28">
        <f t="shared" si="24"/>
        <v>2199</v>
      </c>
      <c r="AC58" s="32">
        <f t="shared" si="25"/>
        <v>2303</v>
      </c>
      <c r="AD58" s="33">
        <f t="shared" si="26"/>
        <v>2408</v>
      </c>
      <c r="AF58" s="30"/>
    </row>
    <row r="59" spans="1:256" s="41" customFormat="1" ht="12" customHeight="1">
      <c r="A59" s="260" t="s">
        <v>103</v>
      </c>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179"/>
      <c r="AE59" s="182"/>
    </row>
    <row r="60" spans="1:256" s="44" customFormat="1" ht="12" customHeight="1">
      <c r="A60" s="42" t="s">
        <v>104</v>
      </c>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43"/>
    </row>
    <row r="61" spans="1:256" s="41" customFormat="1" ht="12" customHeight="1">
      <c r="A61" s="262" t="s">
        <v>105</v>
      </c>
      <c r="B61" s="26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row>
    <row r="62" spans="1:256" s="131" customFormat="1" ht="12" customHeight="1">
      <c r="A62" s="262" t="s">
        <v>106</v>
      </c>
      <c r="B62" s="261"/>
      <c r="C62" s="261"/>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70"/>
      <c r="AC62" s="271"/>
      <c r="AD62" s="267"/>
      <c r="AE62" s="267"/>
      <c r="AF62" s="267"/>
      <c r="AG62" s="267"/>
      <c r="AH62" s="267"/>
      <c r="AI62" s="267"/>
      <c r="AJ62" s="267"/>
      <c r="AK62" s="267"/>
      <c r="AL62" s="267"/>
      <c r="AM62" s="267"/>
      <c r="AN62" s="267"/>
      <c r="AO62" s="267"/>
      <c r="AP62" s="267"/>
      <c r="AQ62" s="267"/>
      <c r="AR62" s="267"/>
      <c r="AS62" s="267"/>
      <c r="AT62" s="267"/>
      <c r="AU62" s="267"/>
      <c r="AV62" s="267"/>
      <c r="AW62" s="267"/>
      <c r="AX62" s="267"/>
      <c r="AY62" s="267"/>
      <c r="AZ62" s="267"/>
      <c r="BA62" s="267"/>
      <c r="BB62" s="267"/>
      <c r="BC62" s="267"/>
      <c r="BD62" s="267"/>
      <c r="BE62" s="267"/>
      <c r="BF62" s="267"/>
      <c r="BG62" s="267"/>
      <c r="BH62" s="267"/>
      <c r="BI62" s="267"/>
      <c r="BJ62" s="267"/>
      <c r="BK62" s="267"/>
      <c r="BL62" s="267"/>
      <c r="BM62" s="267"/>
      <c r="BN62" s="267"/>
      <c r="BO62" s="267"/>
      <c r="BP62" s="267"/>
      <c r="BQ62" s="267"/>
      <c r="BR62" s="267"/>
      <c r="BS62" s="267"/>
      <c r="BT62" s="267"/>
      <c r="BU62" s="267"/>
      <c r="BV62" s="267"/>
      <c r="BW62" s="267"/>
      <c r="BX62" s="267"/>
      <c r="BY62" s="267"/>
      <c r="BZ62" s="267"/>
      <c r="CA62" s="267"/>
      <c r="CB62" s="267"/>
      <c r="CC62" s="267"/>
      <c r="CD62" s="267"/>
      <c r="CE62" s="267"/>
      <c r="CF62" s="267"/>
      <c r="CG62" s="267"/>
      <c r="CH62" s="267"/>
      <c r="CI62" s="267"/>
      <c r="CJ62" s="267"/>
      <c r="CK62" s="267"/>
      <c r="CL62" s="267"/>
      <c r="CM62" s="267"/>
      <c r="CN62" s="267"/>
      <c r="CO62" s="267"/>
      <c r="CP62" s="267"/>
      <c r="CQ62" s="267"/>
      <c r="CR62" s="267"/>
      <c r="CS62" s="267"/>
      <c r="CT62" s="267"/>
      <c r="CU62" s="267"/>
      <c r="CV62" s="267"/>
      <c r="CW62" s="267"/>
      <c r="CX62" s="267"/>
      <c r="CY62" s="267"/>
      <c r="CZ62" s="267"/>
      <c r="DA62" s="267"/>
      <c r="DB62" s="267"/>
      <c r="DC62" s="267"/>
      <c r="DD62" s="267"/>
      <c r="DE62" s="267"/>
      <c r="DF62" s="267"/>
      <c r="DG62" s="267"/>
      <c r="DH62" s="267"/>
      <c r="DI62" s="267"/>
      <c r="DJ62" s="267"/>
      <c r="DK62" s="267"/>
      <c r="DL62" s="267"/>
      <c r="DM62" s="267"/>
      <c r="DN62" s="267"/>
      <c r="DO62" s="267"/>
      <c r="DP62" s="267"/>
      <c r="DQ62" s="267"/>
      <c r="DR62" s="267"/>
      <c r="DS62" s="267"/>
      <c r="DT62" s="267"/>
      <c r="DU62" s="267"/>
      <c r="DV62" s="267"/>
      <c r="DW62" s="267"/>
      <c r="DX62" s="267"/>
      <c r="DY62" s="267"/>
      <c r="DZ62" s="267"/>
      <c r="EA62" s="267"/>
      <c r="EB62" s="267"/>
      <c r="EC62" s="267"/>
      <c r="ED62" s="267"/>
      <c r="EE62" s="267"/>
      <c r="EF62" s="267"/>
      <c r="EG62" s="267"/>
      <c r="EH62" s="267"/>
      <c r="EI62" s="267"/>
      <c r="EJ62" s="267"/>
      <c r="EK62" s="267"/>
      <c r="EL62" s="267"/>
      <c r="EM62" s="267"/>
      <c r="EN62" s="267"/>
      <c r="EO62" s="267"/>
      <c r="EP62" s="267"/>
      <c r="EQ62" s="267"/>
      <c r="ER62" s="267"/>
      <c r="ES62" s="267"/>
      <c r="ET62" s="267"/>
      <c r="EU62" s="267"/>
      <c r="EV62" s="267"/>
      <c r="EW62" s="267"/>
      <c r="EX62" s="267"/>
      <c r="EY62" s="267"/>
      <c r="EZ62" s="267"/>
      <c r="FA62" s="267"/>
      <c r="FB62" s="267"/>
      <c r="FC62" s="267"/>
      <c r="FD62" s="267"/>
      <c r="FE62" s="267"/>
      <c r="FF62" s="267"/>
      <c r="FG62" s="267"/>
      <c r="FH62" s="267"/>
      <c r="FI62" s="267"/>
      <c r="FJ62" s="267"/>
      <c r="FK62" s="267"/>
      <c r="FL62" s="267"/>
      <c r="FM62" s="267"/>
      <c r="FN62" s="267"/>
      <c r="FO62" s="267"/>
      <c r="FP62" s="267"/>
      <c r="FQ62" s="267"/>
      <c r="FR62" s="267"/>
      <c r="FS62" s="267"/>
      <c r="FT62" s="267"/>
      <c r="FU62" s="267"/>
      <c r="FV62" s="267"/>
      <c r="FW62" s="267"/>
      <c r="FX62" s="267"/>
      <c r="FY62" s="267"/>
      <c r="FZ62" s="267"/>
      <c r="GA62" s="267"/>
      <c r="GB62" s="267"/>
      <c r="GC62" s="267"/>
      <c r="GD62" s="267"/>
      <c r="GE62" s="267"/>
      <c r="GF62" s="267"/>
      <c r="GG62" s="267"/>
      <c r="GH62" s="267"/>
      <c r="GI62" s="267"/>
      <c r="GJ62" s="267"/>
      <c r="GK62" s="267"/>
      <c r="GL62" s="267"/>
      <c r="GM62" s="267"/>
      <c r="GN62" s="267"/>
      <c r="GO62" s="267"/>
      <c r="GP62" s="267"/>
      <c r="GQ62" s="267"/>
      <c r="GR62" s="267"/>
      <c r="GS62" s="267"/>
      <c r="GT62" s="267"/>
      <c r="GU62" s="267"/>
      <c r="GV62" s="267"/>
      <c r="GW62" s="267"/>
      <c r="GX62" s="267"/>
      <c r="GY62" s="267"/>
      <c r="GZ62" s="267"/>
      <c r="HA62" s="267"/>
      <c r="HB62" s="267"/>
      <c r="HC62" s="267"/>
      <c r="HD62" s="267"/>
      <c r="HE62" s="267"/>
      <c r="HF62" s="267"/>
      <c r="HG62" s="267"/>
      <c r="HH62" s="267"/>
      <c r="HI62" s="267"/>
      <c r="HJ62" s="267"/>
      <c r="HK62" s="267"/>
      <c r="HL62" s="267"/>
      <c r="HM62" s="267"/>
      <c r="HN62" s="267"/>
      <c r="HO62" s="267"/>
      <c r="HP62" s="267"/>
      <c r="HQ62" s="267"/>
      <c r="HR62" s="267"/>
      <c r="HS62" s="267"/>
      <c r="HT62" s="267"/>
      <c r="HU62" s="267"/>
      <c r="HV62" s="267"/>
      <c r="HW62" s="267"/>
      <c r="HX62" s="267"/>
      <c r="HY62" s="267"/>
      <c r="HZ62" s="267"/>
      <c r="IA62" s="267"/>
      <c r="IB62" s="267"/>
      <c r="IC62" s="267"/>
      <c r="ID62" s="267"/>
      <c r="IE62" s="267"/>
      <c r="IF62" s="267"/>
      <c r="IG62" s="267"/>
      <c r="IH62" s="267"/>
      <c r="II62" s="267"/>
      <c r="IJ62" s="267"/>
      <c r="IK62" s="267"/>
      <c r="IL62" s="267"/>
      <c r="IM62" s="267"/>
      <c r="IN62" s="267"/>
      <c r="IO62" s="267"/>
      <c r="IP62" s="267"/>
      <c r="IQ62" s="267"/>
      <c r="IR62" s="267"/>
      <c r="IS62" s="267"/>
      <c r="IT62" s="267"/>
      <c r="IU62" s="267"/>
      <c r="IV62" s="267"/>
    </row>
    <row r="63" spans="1:256" s="131" customFormat="1" ht="12" customHeight="1">
      <c r="A63" s="180"/>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83"/>
      <c r="AC63" s="184"/>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1"/>
      <c r="BS63" s="181"/>
      <c r="BT63" s="181"/>
      <c r="BU63" s="18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c r="EO63" s="181"/>
      <c r="EP63" s="181"/>
      <c r="EQ63" s="181"/>
      <c r="ER63" s="181"/>
      <c r="ES63" s="181"/>
      <c r="ET63" s="181"/>
      <c r="EU63" s="181"/>
      <c r="EV63" s="181"/>
      <c r="EW63" s="181"/>
      <c r="EX63" s="181"/>
      <c r="EY63" s="181"/>
      <c r="EZ63" s="181"/>
      <c r="FA63" s="181"/>
      <c r="FB63" s="181"/>
      <c r="FC63" s="181"/>
      <c r="FD63" s="181"/>
      <c r="FE63" s="181"/>
      <c r="FF63" s="181"/>
      <c r="FG63" s="181"/>
      <c r="FH63" s="181"/>
      <c r="FI63" s="181"/>
      <c r="FJ63" s="181"/>
      <c r="FK63" s="181"/>
      <c r="FL63" s="181"/>
      <c r="FM63" s="181"/>
      <c r="FN63" s="181"/>
      <c r="FO63" s="181"/>
      <c r="FP63" s="181"/>
      <c r="FQ63" s="181"/>
      <c r="FR63" s="181"/>
      <c r="FS63" s="181"/>
      <c r="FT63" s="181"/>
      <c r="FU63" s="181"/>
      <c r="FV63" s="181"/>
      <c r="FW63" s="181"/>
      <c r="FX63" s="181"/>
      <c r="FY63" s="181"/>
      <c r="FZ63" s="181"/>
      <c r="GA63" s="181"/>
      <c r="GB63" s="181"/>
      <c r="GC63" s="181"/>
      <c r="GD63" s="181"/>
      <c r="GE63" s="181"/>
      <c r="GF63" s="181"/>
      <c r="GG63" s="181"/>
      <c r="GH63" s="181"/>
      <c r="GI63" s="181"/>
      <c r="GJ63" s="181"/>
      <c r="GK63" s="181"/>
      <c r="GL63" s="181"/>
      <c r="GM63" s="181"/>
      <c r="GN63" s="181"/>
      <c r="GO63" s="181"/>
      <c r="GP63" s="181"/>
      <c r="GQ63" s="181"/>
      <c r="GR63" s="181"/>
      <c r="GS63" s="181"/>
      <c r="GT63" s="181"/>
      <c r="GU63" s="181"/>
      <c r="GV63" s="181"/>
      <c r="GW63" s="181"/>
      <c r="GX63" s="181"/>
      <c r="GY63" s="181"/>
      <c r="GZ63" s="181"/>
      <c r="HA63" s="181"/>
      <c r="HB63" s="181"/>
      <c r="HC63" s="181"/>
      <c r="HD63" s="181"/>
      <c r="HE63" s="181"/>
      <c r="HF63" s="181"/>
      <c r="HG63" s="181"/>
      <c r="HH63" s="181"/>
      <c r="HI63" s="181"/>
      <c r="HJ63" s="181"/>
      <c r="HK63" s="181"/>
      <c r="HL63" s="181"/>
      <c r="HM63" s="181"/>
      <c r="HN63" s="181"/>
      <c r="HO63" s="181"/>
      <c r="HP63" s="181"/>
      <c r="HQ63" s="181"/>
      <c r="HR63" s="181"/>
      <c r="HS63" s="181"/>
      <c r="HT63" s="181"/>
      <c r="HU63" s="181"/>
      <c r="HV63" s="181"/>
      <c r="HW63" s="181"/>
      <c r="HX63" s="181"/>
      <c r="HY63" s="181"/>
      <c r="HZ63" s="181"/>
      <c r="IA63" s="181"/>
      <c r="IB63" s="181"/>
      <c r="IC63" s="181"/>
      <c r="ID63" s="181"/>
      <c r="IE63" s="181"/>
      <c r="IF63" s="181"/>
      <c r="IG63" s="181"/>
      <c r="IH63" s="181"/>
      <c r="II63" s="181"/>
      <c r="IJ63" s="181"/>
      <c r="IK63" s="181"/>
      <c r="IL63" s="181"/>
      <c r="IM63" s="181"/>
      <c r="IN63" s="181"/>
      <c r="IO63" s="181"/>
      <c r="IP63" s="181"/>
      <c r="IQ63" s="181"/>
      <c r="IR63" s="181"/>
      <c r="IS63" s="181"/>
      <c r="IT63" s="181"/>
      <c r="IU63" s="181"/>
      <c r="IV63" s="181"/>
    </row>
    <row r="64" spans="1:256" ht="15.95" customHeight="1">
      <c r="B64" s="262" t="s">
        <v>107</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9" t="s">
        <v>108</v>
      </c>
      <c r="AD64" s="269"/>
    </row>
    <row r="65" ht="15.95" customHeight="1"/>
  </sheetData>
  <mergeCells count="16">
    <mergeCell ref="B64:AB64"/>
    <mergeCell ref="AC64:AD64"/>
    <mergeCell ref="FS62:GU62"/>
    <mergeCell ref="GV62:HX62"/>
    <mergeCell ref="A62:AA62"/>
    <mergeCell ref="AB62:AC62"/>
    <mergeCell ref="AD62:BF62"/>
    <mergeCell ref="A1:AD1"/>
    <mergeCell ref="A59:AC59"/>
    <mergeCell ref="A61:AD61"/>
    <mergeCell ref="D2:K2"/>
    <mergeCell ref="HY62:IV62"/>
    <mergeCell ref="BG62:CI62"/>
    <mergeCell ref="CJ62:DL62"/>
    <mergeCell ref="DM62:EO62"/>
    <mergeCell ref="EP62:FR62"/>
  </mergeCells>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workbookViewId="0">
      <selection sqref="A1:F1"/>
    </sheetView>
  </sheetViews>
  <sheetFormatPr defaultRowHeight="16.5"/>
  <cols>
    <col min="1" max="1" width="13.75" customWidth="1"/>
    <col min="3" max="3" width="62.25" customWidth="1"/>
  </cols>
  <sheetData>
    <row r="1" spans="1:6" ht="27" customHeight="1">
      <c r="A1" s="279" t="s">
        <v>109</v>
      </c>
      <c r="B1" s="279"/>
      <c r="C1" s="279"/>
      <c r="D1" s="279"/>
      <c r="E1" s="279"/>
      <c r="F1" s="279"/>
    </row>
    <row r="2" spans="1:6" ht="16.5" customHeight="1">
      <c r="A2" s="280" t="s">
        <v>110</v>
      </c>
      <c r="B2" s="280"/>
      <c r="C2" s="280"/>
      <c r="D2" s="280"/>
      <c r="E2" s="280"/>
      <c r="F2" s="280"/>
    </row>
    <row r="3" spans="1:6">
      <c r="A3" s="280" t="s">
        <v>111</v>
      </c>
      <c r="B3" s="280"/>
      <c r="C3" s="280"/>
      <c r="D3" s="280"/>
      <c r="E3" s="280"/>
      <c r="F3" s="280"/>
    </row>
    <row r="4" spans="1:6" ht="17.25" thickBot="1">
      <c r="A4" s="281" t="s">
        <v>112</v>
      </c>
      <c r="B4" s="281"/>
      <c r="C4" s="281"/>
      <c r="D4" s="281"/>
      <c r="E4" s="281"/>
      <c r="F4" s="281"/>
    </row>
    <row r="5" spans="1:6" ht="17.25" thickBot="1">
      <c r="A5" s="288" t="s">
        <v>113</v>
      </c>
      <c r="B5" s="289"/>
      <c r="C5" s="290"/>
      <c r="D5" s="291" t="s">
        <v>114</v>
      </c>
      <c r="E5" s="292"/>
      <c r="F5" s="293"/>
    </row>
    <row r="6" spans="1:6" ht="18.75" customHeight="1">
      <c r="A6" s="282" t="s">
        <v>115</v>
      </c>
      <c r="B6" s="282" t="s">
        <v>116</v>
      </c>
      <c r="C6" s="282" t="s">
        <v>117</v>
      </c>
      <c r="D6" s="82" t="s">
        <v>118</v>
      </c>
      <c r="E6" s="82" t="s">
        <v>119</v>
      </c>
      <c r="F6" s="285" t="s">
        <v>120</v>
      </c>
    </row>
    <row r="7" spans="1:6">
      <c r="A7" s="283"/>
      <c r="B7" s="283"/>
      <c r="C7" s="283"/>
      <c r="D7" s="82" t="s">
        <v>121</v>
      </c>
      <c r="E7" s="82" t="s">
        <v>121</v>
      </c>
      <c r="F7" s="286"/>
    </row>
    <row r="8" spans="1:6" ht="17.25" thickBot="1">
      <c r="A8" s="284"/>
      <c r="B8" s="284"/>
      <c r="C8" s="284"/>
      <c r="D8" s="83" t="s">
        <v>122</v>
      </c>
      <c r="E8" s="83" t="s">
        <v>123</v>
      </c>
      <c r="F8" s="287"/>
    </row>
    <row r="9" spans="1:6">
      <c r="A9" s="274" t="s">
        <v>124</v>
      </c>
      <c r="B9" s="85" t="s">
        <v>125</v>
      </c>
      <c r="C9" s="85" t="s">
        <v>126</v>
      </c>
      <c r="D9" s="85">
        <v>0.17</v>
      </c>
      <c r="E9" s="87">
        <v>0.06</v>
      </c>
      <c r="F9" s="89">
        <v>0.23</v>
      </c>
    </row>
    <row r="10" spans="1:6" ht="17.25" thickBot="1">
      <c r="A10" s="275"/>
      <c r="B10" s="86" t="s">
        <v>127</v>
      </c>
      <c r="C10" s="86" t="s">
        <v>128</v>
      </c>
      <c r="D10" s="86">
        <v>0.12</v>
      </c>
      <c r="E10" s="88">
        <v>0.06</v>
      </c>
      <c r="F10" s="90">
        <v>0.18</v>
      </c>
    </row>
    <row r="11" spans="1:6" ht="18.75" customHeight="1" thickBot="1">
      <c r="A11" s="185" t="s">
        <v>129</v>
      </c>
      <c r="B11" s="86" t="s">
        <v>130</v>
      </c>
      <c r="C11" s="86" t="s">
        <v>131</v>
      </c>
      <c r="D11" s="86">
        <v>0.96</v>
      </c>
      <c r="E11" s="88">
        <v>0.06</v>
      </c>
      <c r="F11" s="90">
        <v>1.02</v>
      </c>
    </row>
    <row r="12" spans="1:6">
      <c r="A12" s="186"/>
      <c r="B12" s="85" t="s">
        <v>132</v>
      </c>
      <c r="C12" s="85" t="s">
        <v>133</v>
      </c>
      <c r="D12" s="85">
        <v>0.16</v>
      </c>
      <c r="E12" s="87">
        <v>0.06</v>
      </c>
      <c r="F12" s="89">
        <v>0.22</v>
      </c>
    </row>
    <row r="13" spans="1:6">
      <c r="A13" s="93"/>
      <c r="B13" s="85" t="s">
        <v>134</v>
      </c>
      <c r="C13" s="85" t="s">
        <v>135</v>
      </c>
      <c r="D13" s="85">
        <v>0.18</v>
      </c>
      <c r="E13" s="87">
        <v>0.06</v>
      </c>
      <c r="F13" s="89">
        <v>0.24</v>
      </c>
    </row>
    <row r="14" spans="1:6">
      <c r="A14" s="93"/>
      <c r="B14" s="85" t="s">
        <v>136</v>
      </c>
      <c r="C14" s="85" t="s">
        <v>137</v>
      </c>
      <c r="D14" s="85">
        <v>7.0000000000000007E-2</v>
      </c>
      <c r="E14" s="87">
        <v>0.06</v>
      </c>
      <c r="F14" s="89">
        <v>0.13</v>
      </c>
    </row>
    <row r="15" spans="1:6">
      <c r="A15" s="93"/>
      <c r="B15" s="85" t="s">
        <v>138</v>
      </c>
      <c r="C15" s="85" t="s">
        <v>139</v>
      </c>
      <c r="D15" s="85">
        <v>0.06</v>
      </c>
      <c r="E15" s="87">
        <v>0.06</v>
      </c>
      <c r="F15" s="89">
        <v>0.12</v>
      </c>
    </row>
    <row r="16" spans="1:6">
      <c r="A16" s="93"/>
      <c r="B16" s="85" t="s">
        <v>140</v>
      </c>
      <c r="C16" s="85" t="s">
        <v>141</v>
      </c>
      <c r="D16" s="85">
        <v>0.13</v>
      </c>
      <c r="E16" s="87">
        <v>0.06</v>
      </c>
      <c r="F16" s="89">
        <v>0.19</v>
      </c>
    </row>
    <row r="17" spans="1:6">
      <c r="A17" s="93"/>
      <c r="B17" s="85" t="s">
        <v>142</v>
      </c>
      <c r="C17" s="85" t="s">
        <v>143</v>
      </c>
      <c r="D17" s="85">
        <v>0.45</v>
      </c>
      <c r="E17" s="87">
        <v>0.06</v>
      </c>
      <c r="F17" s="89">
        <v>0.51</v>
      </c>
    </row>
    <row r="18" spans="1:6">
      <c r="A18" s="93"/>
      <c r="B18" s="85" t="s">
        <v>144</v>
      </c>
      <c r="C18" s="85" t="s">
        <v>145</v>
      </c>
      <c r="D18" s="85">
        <v>0.38</v>
      </c>
      <c r="E18" s="87">
        <v>0.06</v>
      </c>
      <c r="F18" s="89">
        <v>0.44</v>
      </c>
    </row>
    <row r="19" spans="1:6">
      <c r="A19" s="93"/>
      <c r="B19" s="85" t="s">
        <v>146</v>
      </c>
      <c r="C19" s="85" t="s">
        <v>147</v>
      </c>
      <c r="D19" s="85">
        <v>0.16</v>
      </c>
      <c r="E19" s="87">
        <v>0.06</v>
      </c>
      <c r="F19" s="89">
        <v>0.22</v>
      </c>
    </row>
    <row r="20" spans="1:6">
      <c r="A20" s="93"/>
      <c r="B20" s="85" t="s">
        <v>148</v>
      </c>
      <c r="C20" s="85" t="s">
        <v>149</v>
      </c>
      <c r="D20" s="85">
        <v>0.15</v>
      </c>
      <c r="E20" s="87">
        <v>0.06</v>
      </c>
      <c r="F20" s="89">
        <v>0.21</v>
      </c>
    </row>
    <row r="21" spans="1:6">
      <c r="A21" s="93"/>
      <c r="B21" s="85" t="s">
        <v>150</v>
      </c>
      <c r="C21" s="85" t="s">
        <v>151</v>
      </c>
      <c r="D21" s="85">
        <v>0.24</v>
      </c>
      <c r="E21" s="87">
        <v>0.06</v>
      </c>
      <c r="F21" s="89">
        <v>0.3</v>
      </c>
    </row>
    <row r="22" spans="1:6">
      <c r="A22" s="93"/>
      <c r="B22" s="85" t="s">
        <v>152</v>
      </c>
      <c r="C22" s="85" t="s">
        <v>153</v>
      </c>
      <c r="D22" s="85">
        <v>0.4</v>
      </c>
      <c r="E22" s="87">
        <v>0.06</v>
      </c>
      <c r="F22" s="89">
        <v>0.46</v>
      </c>
    </row>
    <row r="23" spans="1:6">
      <c r="A23" s="186" t="s">
        <v>154</v>
      </c>
      <c r="B23" s="85" t="s">
        <v>155</v>
      </c>
      <c r="C23" s="85" t="s">
        <v>156</v>
      </c>
      <c r="D23" s="85">
        <v>0.54</v>
      </c>
      <c r="E23" s="87">
        <v>0.06</v>
      </c>
      <c r="F23" s="89">
        <v>0.6</v>
      </c>
    </row>
    <row r="24" spans="1:6">
      <c r="A24" s="94"/>
      <c r="B24" s="85" t="s">
        <v>157</v>
      </c>
      <c r="C24" s="85" t="s">
        <v>158</v>
      </c>
      <c r="D24" s="85">
        <v>0.38</v>
      </c>
      <c r="E24" s="87">
        <v>0.06</v>
      </c>
      <c r="F24" s="89">
        <v>0.44</v>
      </c>
    </row>
    <row r="25" spans="1:6">
      <c r="A25" s="94"/>
      <c r="B25" s="85" t="s">
        <v>159</v>
      </c>
      <c r="C25" s="85" t="s">
        <v>160</v>
      </c>
      <c r="D25" s="85">
        <v>0.28000000000000003</v>
      </c>
      <c r="E25" s="87">
        <v>0.06</v>
      </c>
      <c r="F25" s="89">
        <v>0.34</v>
      </c>
    </row>
    <row r="26" spans="1:6">
      <c r="A26" s="94"/>
      <c r="B26" s="85" t="s">
        <v>161</v>
      </c>
      <c r="C26" s="85" t="s">
        <v>162</v>
      </c>
      <c r="D26" s="85">
        <v>0.04</v>
      </c>
      <c r="E26" s="87">
        <v>0.06</v>
      </c>
      <c r="F26" s="89">
        <v>0.1</v>
      </c>
    </row>
    <row r="27" spans="1:6">
      <c r="A27" s="94"/>
      <c r="B27" s="85" t="s">
        <v>163</v>
      </c>
      <c r="C27" s="85" t="s">
        <v>164</v>
      </c>
      <c r="D27" s="85">
        <v>0.3</v>
      </c>
      <c r="E27" s="87">
        <v>0.06</v>
      </c>
      <c r="F27" s="89">
        <v>0.36</v>
      </c>
    </row>
    <row r="28" spans="1:6">
      <c r="A28" s="94"/>
      <c r="B28" s="85" t="s">
        <v>165</v>
      </c>
      <c r="C28" s="85" t="s">
        <v>166</v>
      </c>
      <c r="D28" s="85">
        <v>0.24</v>
      </c>
      <c r="E28" s="87">
        <v>0.06</v>
      </c>
      <c r="F28" s="89">
        <v>0.3</v>
      </c>
    </row>
    <row r="29" spans="1:6" ht="17.25" thickBot="1">
      <c r="A29" s="91"/>
      <c r="B29" s="86" t="s">
        <v>167</v>
      </c>
      <c r="C29" s="86" t="s">
        <v>168</v>
      </c>
      <c r="D29" s="86">
        <v>0.12</v>
      </c>
      <c r="E29" s="88">
        <v>0.06</v>
      </c>
      <c r="F29" s="90">
        <v>0.18</v>
      </c>
    </row>
    <row r="30" spans="1:6" ht="17.25" thickBot="1">
      <c r="A30" s="185" t="s">
        <v>169</v>
      </c>
      <c r="B30" s="86" t="s">
        <v>170</v>
      </c>
      <c r="C30" s="86" t="s">
        <v>169</v>
      </c>
      <c r="D30" s="86">
        <v>0.17</v>
      </c>
      <c r="E30" s="88">
        <v>0.06</v>
      </c>
      <c r="F30" s="90">
        <v>0.23</v>
      </c>
    </row>
    <row r="31" spans="1:6" ht="22.5">
      <c r="A31" s="186" t="s">
        <v>171</v>
      </c>
      <c r="B31" s="85" t="s">
        <v>172</v>
      </c>
      <c r="C31" s="85" t="s">
        <v>173</v>
      </c>
      <c r="D31" s="85">
        <v>0.31</v>
      </c>
      <c r="E31" s="87">
        <v>0.06</v>
      </c>
      <c r="F31" s="89">
        <v>0.37</v>
      </c>
    </row>
    <row r="32" spans="1:6" ht="17.25" thickBot="1">
      <c r="A32" s="185" t="s">
        <v>174</v>
      </c>
      <c r="B32" s="86" t="s">
        <v>175</v>
      </c>
      <c r="C32" s="86" t="s">
        <v>176</v>
      </c>
      <c r="D32" s="86">
        <v>0.17</v>
      </c>
      <c r="E32" s="88">
        <v>0.06</v>
      </c>
      <c r="F32" s="90">
        <v>0.23</v>
      </c>
    </row>
    <row r="33" spans="1:6">
      <c r="A33" s="95"/>
      <c r="B33" s="85" t="s">
        <v>177</v>
      </c>
      <c r="C33" s="85" t="s">
        <v>178</v>
      </c>
      <c r="D33" s="85">
        <v>0.51</v>
      </c>
      <c r="E33" s="87">
        <v>0.06</v>
      </c>
      <c r="F33" s="89">
        <v>0.56999999999999995</v>
      </c>
    </row>
    <row r="34" spans="1:6">
      <c r="A34" s="93"/>
      <c r="B34" s="85" t="s">
        <v>179</v>
      </c>
      <c r="C34" s="85" t="s">
        <v>180</v>
      </c>
      <c r="D34" s="85">
        <v>0.34</v>
      </c>
      <c r="E34" s="87">
        <v>0.06</v>
      </c>
      <c r="F34" s="89">
        <v>0.4</v>
      </c>
    </row>
    <row r="35" spans="1:6">
      <c r="A35" s="186" t="s">
        <v>181</v>
      </c>
      <c r="B35" s="85" t="s">
        <v>182</v>
      </c>
      <c r="C35" s="85" t="s">
        <v>183</v>
      </c>
      <c r="D35" s="85">
        <v>0.34</v>
      </c>
      <c r="E35" s="87">
        <v>0.06</v>
      </c>
      <c r="F35" s="89">
        <v>0.4</v>
      </c>
    </row>
    <row r="36" spans="1:6">
      <c r="A36" s="94"/>
      <c r="B36" s="85" t="s">
        <v>184</v>
      </c>
      <c r="C36" s="85" t="s">
        <v>185</v>
      </c>
      <c r="D36" s="85">
        <v>0.5</v>
      </c>
      <c r="E36" s="87">
        <v>0.06</v>
      </c>
      <c r="F36" s="89">
        <v>0.56000000000000005</v>
      </c>
    </row>
    <row r="37" spans="1:6" ht="17.25" thickBot="1">
      <c r="A37" s="91"/>
      <c r="B37" s="86" t="s">
        <v>186</v>
      </c>
      <c r="C37" s="86" t="s">
        <v>187</v>
      </c>
      <c r="D37" s="86">
        <v>0.45</v>
      </c>
      <c r="E37" s="88">
        <v>0.06</v>
      </c>
      <c r="F37" s="90">
        <v>0.51</v>
      </c>
    </row>
    <row r="38" spans="1:6">
      <c r="A38" s="274" t="s">
        <v>188</v>
      </c>
      <c r="B38" s="85" t="s">
        <v>189</v>
      </c>
      <c r="C38" s="85" t="s">
        <v>190</v>
      </c>
      <c r="D38" s="85">
        <v>0.12</v>
      </c>
      <c r="E38" s="87">
        <v>0.06</v>
      </c>
      <c r="F38" s="89">
        <v>0.18</v>
      </c>
    </row>
    <row r="39" spans="1:6" ht="17.25" thickBot="1">
      <c r="A39" s="275"/>
      <c r="B39" s="86" t="s">
        <v>191</v>
      </c>
      <c r="C39" s="86" t="s">
        <v>192</v>
      </c>
      <c r="D39" s="86">
        <v>0.13</v>
      </c>
      <c r="E39" s="88">
        <v>0.06</v>
      </c>
      <c r="F39" s="90">
        <v>0.19</v>
      </c>
    </row>
    <row r="40" spans="1:6">
      <c r="A40" s="96"/>
      <c r="B40" s="85" t="s">
        <v>193</v>
      </c>
      <c r="C40" s="85" t="s">
        <v>194</v>
      </c>
      <c r="D40" s="85">
        <v>0.32</v>
      </c>
      <c r="E40" s="87">
        <v>0.06</v>
      </c>
      <c r="F40" s="89">
        <v>0.38</v>
      </c>
    </row>
    <row r="41" spans="1:6">
      <c r="A41" s="93"/>
      <c r="B41" s="85" t="s">
        <v>195</v>
      </c>
      <c r="C41" s="85" t="s">
        <v>196</v>
      </c>
      <c r="D41" s="85">
        <v>1</v>
      </c>
      <c r="E41" s="87">
        <v>0.06</v>
      </c>
      <c r="F41" s="89">
        <v>1.06</v>
      </c>
    </row>
    <row r="42" spans="1:6">
      <c r="A42" s="93"/>
      <c r="B42" s="85" t="s">
        <v>197</v>
      </c>
      <c r="C42" s="85" t="s">
        <v>198</v>
      </c>
      <c r="D42" s="85">
        <v>0.18</v>
      </c>
      <c r="E42" s="87">
        <v>0.06</v>
      </c>
      <c r="F42" s="89">
        <v>0.24</v>
      </c>
    </row>
    <row r="43" spans="1:6">
      <c r="A43" s="186" t="s">
        <v>199</v>
      </c>
      <c r="B43" s="85" t="s">
        <v>200</v>
      </c>
      <c r="C43" s="85" t="s">
        <v>201</v>
      </c>
      <c r="D43" s="85">
        <v>0.09</v>
      </c>
      <c r="E43" s="87">
        <v>0.06</v>
      </c>
      <c r="F43" s="89">
        <v>0.15</v>
      </c>
    </row>
    <row r="44" spans="1:6">
      <c r="A44" s="94"/>
      <c r="B44" s="85" t="s">
        <v>202</v>
      </c>
      <c r="C44" s="85" t="s">
        <v>203</v>
      </c>
      <c r="D44" s="85">
        <v>0.15</v>
      </c>
      <c r="E44" s="87">
        <v>0.06</v>
      </c>
      <c r="F44" s="89">
        <v>0.21</v>
      </c>
    </row>
    <row r="45" spans="1:6">
      <c r="A45" s="94"/>
      <c r="B45" s="85" t="s">
        <v>204</v>
      </c>
      <c r="C45" s="85" t="s">
        <v>205</v>
      </c>
      <c r="D45" s="85">
        <v>0.08</v>
      </c>
      <c r="E45" s="87">
        <v>0.06</v>
      </c>
      <c r="F45" s="89">
        <v>0.14000000000000001</v>
      </c>
    </row>
    <row r="46" spans="1:6" ht="17.25" thickBot="1">
      <c r="A46" s="91"/>
      <c r="B46" s="86" t="s">
        <v>206</v>
      </c>
      <c r="C46" s="86" t="s">
        <v>207</v>
      </c>
      <c r="D46" s="86">
        <v>0.09</v>
      </c>
      <c r="E46" s="88">
        <v>0.06</v>
      </c>
      <c r="F46" s="90">
        <v>0.15</v>
      </c>
    </row>
    <row r="47" spans="1:6" ht="18.75" customHeight="1" thickBot="1">
      <c r="A47" s="185" t="s">
        <v>208</v>
      </c>
      <c r="B47" s="86" t="s">
        <v>209</v>
      </c>
      <c r="C47" s="86" t="s">
        <v>210</v>
      </c>
      <c r="D47" s="86">
        <v>0.1</v>
      </c>
      <c r="E47" s="88">
        <v>0.06</v>
      </c>
      <c r="F47" s="90">
        <v>0.16</v>
      </c>
    </row>
    <row r="48" spans="1:6">
      <c r="A48" s="97"/>
      <c r="B48" s="85" t="s">
        <v>211</v>
      </c>
      <c r="C48" s="85" t="s">
        <v>212</v>
      </c>
      <c r="D48" s="85">
        <v>0.06</v>
      </c>
      <c r="E48" s="87">
        <v>0.06</v>
      </c>
      <c r="F48" s="89">
        <v>0.12</v>
      </c>
    </row>
    <row r="49" spans="1:6">
      <c r="A49" s="186" t="s">
        <v>213</v>
      </c>
      <c r="B49" s="85" t="s">
        <v>214</v>
      </c>
      <c r="C49" s="85" t="s">
        <v>215</v>
      </c>
      <c r="D49" s="85">
        <v>0.08</v>
      </c>
      <c r="E49" s="87">
        <v>0.06</v>
      </c>
      <c r="F49" s="89">
        <v>0.14000000000000001</v>
      </c>
    </row>
    <row r="50" spans="1:6" ht="17.25" thickBot="1">
      <c r="A50" s="91"/>
      <c r="B50" s="86" t="s">
        <v>216</v>
      </c>
      <c r="C50" s="86" t="s">
        <v>217</v>
      </c>
      <c r="D50" s="86">
        <v>0.05</v>
      </c>
      <c r="E50" s="88">
        <v>0.06</v>
      </c>
      <c r="F50" s="90">
        <v>0.11</v>
      </c>
    </row>
    <row r="51" spans="1:6" ht="17.25" thickBot="1">
      <c r="A51" s="185" t="s">
        <v>218</v>
      </c>
      <c r="B51" s="86" t="s">
        <v>219</v>
      </c>
      <c r="C51" s="86" t="s">
        <v>220</v>
      </c>
      <c r="D51" s="86">
        <v>0.03</v>
      </c>
      <c r="E51" s="88">
        <v>0.06</v>
      </c>
      <c r="F51" s="90">
        <v>0.09</v>
      </c>
    </row>
    <row r="52" spans="1:6" ht="17.25" thickBot="1">
      <c r="A52" s="185" t="s">
        <v>221</v>
      </c>
      <c r="B52" s="86" t="s">
        <v>222</v>
      </c>
      <c r="C52" s="86" t="s">
        <v>223</v>
      </c>
      <c r="D52" s="86">
        <v>7.0000000000000007E-2</v>
      </c>
      <c r="E52" s="88">
        <v>0.06</v>
      </c>
      <c r="F52" s="90">
        <v>0.13</v>
      </c>
    </row>
    <row r="53" spans="1:6">
      <c r="A53" s="93"/>
      <c r="B53" s="274" t="s">
        <v>224</v>
      </c>
      <c r="C53" s="85" t="s">
        <v>225</v>
      </c>
      <c r="D53" s="98"/>
      <c r="E53" s="98"/>
      <c r="F53" s="84"/>
    </row>
    <row r="54" spans="1:6" ht="18.75" customHeight="1">
      <c r="A54" s="186" t="s">
        <v>226</v>
      </c>
      <c r="B54" s="278"/>
      <c r="C54" s="85" t="s">
        <v>227</v>
      </c>
      <c r="D54" s="85">
        <v>7.0000000000000007E-2</v>
      </c>
      <c r="E54" s="87">
        <v>0.06</v>
      </c>
      <c r="F54" s="89">
        <v>0.13</v>
      </c>
    </row>
    <row r="55" spans="1:6">
      <c r="A55" s="94"/>
      <c r="B55" s="278"/>
      <c r="C55" s="85" t="s">
        <v>228</v>
      </c>
      <c r="D55" s="99"/>
      <c r="E55" s="99"/>
      <c r="F55" s="100"/>
    </row>
    <row r="56" spans="1:6" ht="17.25" thickBot="1">
      <c r="A56" s="91"/>
      <c r="B56" s="275"/>
      <c r="C56" s="86" t="s">
        <v>229</v>
      </c>
      <c r="D56" s="86">
        <v>0.03</v>
      </c>
      <c r="E56" s="88">
        <v>0.06</v>
      </c>
      <c r="F56" s="90">
        <v>0.09</v>
      </c>
    </row>
    <row r="57" spans="1:6">
      <c r="A57" s="101"/>
      <c r="B57" s="85" t="s">
        <v>230</v>
      </c>
      <c r="C57" s="85" t="s">
        <v>231</v>
      </c>
      <c r="D57" s="85">
        <v>0.08</v>
      </c>
      <c r="E57" s="87">
        <v>0.06</v>
      </c>
      <c r="F57" s="89">
        <v>0.14000000000000001</v>
      </c>
    </row>
    <row r="58" spans="1:6">
      <c r="A58" s="186" t="s">
        <v>232</v>
      </c>
      <c r="B58" s="85" t="s">
        <v>233</v>
      </c>
      <c r="C58" s="85" t="s">
        <v>234</v>
      </c>
      <c r="D58" s="85">
        <v>0.13</v>
      </c>
      <c r="E58" s="87">
        <v>0.06</v>
      </c>
      <c r="F58" s="89">
        <v>0.19</v>
      </c>
    </row>
    <row r="59" spans="1:6" ht="17.25" thickBot="1">
      <c r="A59" s="91"/>
      <c r="B59" s="92"/>
      <c r="C59" s="86" t="s">
        <v>235</v>
      </c>
      <c r="D59" s="92"/>
      <c r="E59" s="92"/>
      <c r="F59" s="102"/>
    </row>
    <row r="60" spans="1:6" ht="22.5">
      <c r="A60" s="186" t="s">
        <v>236</v>
      </c>
      <c r="B60" s="274" t="s">
        <v>237</v>
      </c>
      <c r="C60" s="274" t="s">
        <v>238</v>
      </c>
      <c r="D60" s="274">
        <v>0.11</v>
      </c>
      <c r="E60" s="276">
        <v>0.06</v>
      </c>
      <c r="F60" s="272">
        <v>0.17</v>
      </c>
    </row>
    <row r="61" spans="1:6" ht="17.25" thickBot="1">
      <c r="A61" s="185" t="s">
        <v>239</v>
      </c>
      <c r="B61" s="275"/>
      <c r="C61" s="275"/>
      <c r="D61" s="275"/>
      <c r="E61" s="277"/>
      <c r="F61" s="273"/>
    </row>
    <row r="62" spans="1:6" ht="17.25" thickBot="1">
      <c r="A62" s="185" t="s">
        <v>240</v>
      </c>
      <c r="B62" s="86" t="s">
        <v>241</v>
      </c>
      <c r="C62" s="86" t="s">
        <v>240</v>
      </c>
      <c r="D62" s="86">
        <v>0.04</v>
      </c>
      <c r="E62" s="88">
        <v>0.06</v>
      </c>
      <c r="F62" s="90">
        <v>0.1</v>
      </c>
    </row>
    <row r="63" spans="1:6" ht="22.5">
      <c r="A63" s="186" t="s">
        <v>242</v>
      </c>
      <c r="B63" s="274" t="s">
        <v>243</v>
      </c>
      <c r="C63" s="274" t="s">
        <v>244</v>
      </c>
      <c r="D63" s="274">
        <v>0.04</v>
      </c>
      <c r="E63" s="276">
        <v>0.06</v>
      </c>
      <c r="F63" s="272">
        <v>0.1</v>
      </c>
    </row>
    <row r="64" spans="1:6" ht="17.25" thickBot="1">
      <c r="A64" s="185" t="s">
        <v>245</v>
      </c>
      <c r="B64" s="275"/>
      <c r="C64" s="275"/>
      <c r="D64" s="275"/>
      <c r="E64" s="277"/>
      <c r="F64" s="273"/>
    </row>
    <row r="65" spans="1:6" ht="22.5">
      <c r="A65" s="186" t="s">
        <v>246</v>
      </c>
      <c r="B65" s="274" t="s">
        <v>247</v>
      </c>
      <c r="C65" s="85" t="s">
        <v>248</v>
      </c>
      <c r="D65" s="274">
        <v>7.0000000000000007E-2</v>
      </c>
      <c r="E65" s="276">
        <v>0.06</v>
      </c>
      <c r="F65" s="272">
        <v>0.13</v>
      </c>
    </row>
    <row r="66" spans="1:6" ht="17.25" thickBot="1">
      <c r="A66" s="185" t="s">
        <v>249</v>
      </c>
      <c r="B66" s="275"/>
      <c r="C66" s="86" t="s">
        <v>250</v>
      </c>
      <c r="D66" s="275"/>
      <c r="E66" s="277"/>
      <c r="F66" s="273"/>
    </row>
    <row r="67" spans="1:6">
      <c r="A67" s="97"/>
      <c r="B67" s="85" t="s">
        <v>251</v>
      </c>
      <c r="C67" s="85" t="s">
        <v>252</v>
      </c>
      <c r="D67" s="85">
        <v>0.06</v>
      </c>
      <c r="E67" s="87">
        <v>0.06</v>
      </c>
      <c r="F67" s="89">
        <v>0.12</v>
      </c>
    </row>
    <row r="68" spans="1:6" ht="21" customHeight="1">
      <c r="A68" s="186" t="s">
        <v>253</v>
      </c>
      <c r="B68" s="85" t="s">
        <v>254</v>
      </c>
      <c r="C68" s="85" t="s">
        <v>255</v>
      </c>
      <c r="D68" s="85">
        <v>0.17</v>
      </c>
      <c r="E68" s="87">
        <v>0.06</v>
      </c>
      <c r="F68" s="89">
        <v>0.23</v>
      </c>
    </row>
    <row r="69" spans="1:6" ht="17.25" thickBot="1">
      <c r="A69" s="91"/>
      <c r="B69" s="86" t="s">
        <v>256</v>
      </c>
      <c r="C69" s="86" t="s">
        <v>257</v>
      </c>
      <c r="D69" s="86">
        <v>0.08</v>
      </c>
      <c r="E69" s="88">
        <v>0.06</v>
      </c>
      <c r="F69" s="90">
        <v>0.14000000000000001</v>
      </c>
    </row>
  </sheetData>
  <mergeCells count="27">
    <mergeCell ref="A1:F1"/>
    <mergeCell ref="A2:F2"/>
    <mergeCell ref="A4:F4"/>
    <mergeCell ref="A3:F3"/>
    <mergeCell ref="A6:A8"/>
    <mergeCell ref="B6:B8"/>
    <mergeCell ref="C6:C8"/>
    <mergeCell ref="F6:F8"/>
    <mergeCell ref="A5:C5"/>
    <mergeCell ref="D5:F5"/>
    <mergeCell ref="C60:C61"/>
    <mergeCell ref="D60:D61"/>
    <mergeCell ref="E60:E61"/>
    <mergeCell ref="F60:F61"/>
    <mergeCell ref="A9:A10"/>
    <mergeCell ref="A38:A39"/>
    <mergeCell ref="B53:B56"/>
    <mergeCell ref="B60:B61"/>
    <mergeCell ref="F63:F64"/>
    <mergeCell ref="B65:B66"/>
    <mergeCell ref="D65:D66"/>
    <mergeCell ref="E65:E66"/>
    <mergeCell ref="F65:F66"/>
    <mergeCell ref="B63:B64"/>
    <mergeCell ref="C63:C64"/>
    <mergeCell ref="D63:D64"/>
    <mergeCell ref="E63:E64"/>
  </mergeCells>
  <phoneticPr fontId="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已命名的範圍</vt:lpstr>
      </vt:variant>
      <vt:variant>
        <vt:i4>1</vt:i4>
      </vt:variant>
    </vt:vector>
  </HeadingPairs>
  <TitlesOfParts>
    <vt:vector size="8" baseType="lpstr">
      <vt:lpstr>勞健保保費對照表 (本國人)</vt:lpstr>
      <vt:lpstr>健保雇主</vt:lpstr>
      <vt:lpstr>健保工會</vt:lpstr>
      <vt:lpstr>健保地區人口</vt:lpstr>
      <vt:lpstr>勞保雇主</vt:lpstr>
      <vt:lpstr>勞保工會</vt:lpstr>
      <vt:lpstr>職災費率</vt:lpstr>
      <vt:lpstr>'勞健保保費對照表 (本國人)'!Print_Titles</vt:lpstr>
    </vt:vector>
  </TitlesOfParts>
  <Company>ntu</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agm</dc:creator>
  <cp:lastModifiedBy>user</cp:lastModifiedBy>
  <cp:revision/>
  <dcterms:created xsi:type="dcterms:W3CDTF">2003-11-12T04:27:34Z</dcterms:created>
  <dcterms:modified xsi:type="dcterms:W3CDTF">2016-01-05T02:02:19Z</dcterms:modified>
</cp:coreProperties>
</file>